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omments1.xml" ContentType="application/vnd.openxmlformats-officedocument.spreadsheetml.comments+xml"/>
  <Override PartName="/xl/drawings/drawing4.xml" ContentType="application/vnd.openxmlformats-officedocument.drawing+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omments2.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tables/table1.xml" ContentType="application/vnd.openxmlformats-officedocument.spreadsheetml.table+xml"/>
  <Override PartName="/xl/comments3.xml" ContentType="application/vnd.openxmlformats-officedocument.spreadsheetml.comments+xml"/>
  <Override PartName="/xl/comments4.xml" ContentType="application/vnd.openxmlformats-officedocument.spreadsheetml.comments+xml"/>
  <Override PartName="/xl/drawings/drawing7.xml" ContentType="application/vnd.openxmlformats-officedocument.drawing+xml"/>
  <Override PartName="/xl/comments5.xml" ContentType="application/vnd.openxmlformats-officedocument.spreadsheetml.comments+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drawings/drawing12.xml" ContentType="application/vnd.openxmlformats-officedocument.drawing+xml"/>
  <Override PartName="/xl/drawings/drawing13.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comments6.xml" ContentType="application/vnd.openxmlformats-officedocument.spreadsheetml.comments+xml"/>
  <Override PartName="/xl/comments7.xml" ContentType="application/vnd.openxmlformats-officedocument.spreadsheetml.comments+xml"/>
  <Override PartName="/xl/drawings/drawing14.xml" ContentType="application/vnd.openxmlformats-officedocument.drawing+xml"/>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comments8.xml" ContentType="application/vnd.openxmlformats-officedocument.spreadsheetml.comments+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029"/>
  <workbookPr codeName="ThisWorkbook"/>
  <mc:AlternateContent xmlns:mc="http://schemas.openxmlformats.org/markup-compatibility/2006">
    <mc:Choice Requires="x15">
      <x15ac:absPath xmlns:x15ac="http://schemas.microsoft.com/office/spreadsheetml/2010/11/ac" url="C:\Users\chope\AppData\Local\Microsoft\Windows\INetCache\Content.Outlook\R9KAMHGJ\"/>
    </mc:Choice>
  </mc:AlternateContent>
  <xr:revisionPtr revIDLastSave="0" documentId="8_{D81CA7B3-37BA-4146-B051-59F5E817D755}" xr6:coauthVersionLast="47" xr6:coauthVersionMax="47" xr10:uidLastSave="{00000000-0000-0000-0000-000000000000}"/>
  <bookViews>
    <workbookView xWindow="-120" yWindow="-120" windowWidth="29040" windowHeight="15720" activeTab="3" xr2:uid="{00000000-000D-0000-FFFF-FFFF00000000}"/>
  </bookViews>
  <sheets>
    <sheet name="1.0 Instructions" sheetId="35" r:id="rId1"/>
    <sheet name="2.0 Revision History" sheetId="15" r:id="rId2"/>
    <sheet name="2.5 PO Quality Requirements" sheetId="31" r:id="rId3"/>
    <sheet name="3.0 PAL 128" sheetId="2" r:id="rId4"/>
    <sheet name="3.1 PAL 128 Page-2 Checklist" sheetId="33" r:id="rId5"/>
    <sheet name="4.0 FAI Checklist" sheetId="27" r:id="rId6"/>
    <sheet name="SQARs List" sheetId="32" state="hidden" r:id="rId7"/>
    <sheet name="5.0 CoC" sheetId="5" r:id="rId8"/>
    <sheet name="6.0 Shipper" sheetId="17" r:id="rId9"/>
    <sheet name="7.0 Documentation Control List" sheetId="6" r:id="rId10"/>
    <sheet name="8.0 Traceability Summary" sheetId="7" r:id="rId11"/>
    <sheet name="9.0 AQL Table" sheetId="16" r:id="rId12"/>
    <sheet name="10.0 Inspection Rpt - Row Data" sheetId="12" r:id="rId13"/>
    <sheet name="11.0 Inspection Rpt-Column Data" sheetId="13" r:id="rId14"/>
    <sheet name="11.0 Page-2" sheetId="23" r:id="rId15"/>
    <sheet name="12.0 ADC" sheetId="3" r:id="rId16"/>
    <sheet name="13.0 As-Built Log" sheetId="8" r:id="rId17"/>
    <sheet name="14.0 AS9102 Guidelines" sheetId="18" r:id="rId18"/>
    <sheet name="15.0 AS9102 Form 1" sheetId="28" r:id="rId19"/>
    <sheet name="16.0 AS9102 Form 2" sheetId="29" r:id="rId20"/>
    <sheet name="17.0 AS9102 Form 3" sheetId="30" r:id="rId21"/>
    <sheet name="18.0 Process Flow" sheetId="20" r:id="rId22"/>
    <sheet name="19.0 Control Plan EXAMPLE" sheetId="24" r:id="rId23"/>
    <sheet name="20.0 Control Plan" sheetId="19" r:id="rId24"/>
    <sheet name="20.1 CP Revision History" sheetId="26" r:id="rId25"/>
    <sheet name="21.0 PFMEA" sheetId="22" r:id="rId26"/>
    <sheet name="22.0 PFMEA Ratings" sheetId="21" r:id="rId27"/>
    <sheet name="23.0 CoC to Customer" sheetId="25" r:id="rId28"/>
  </sheets>
  <definedNames>
    <definedName name="FromArray_1">_xlfn.ANCHORARRAY('3.0 PAL 128'!$A$40)</definedName>
    <definedName name="No">'9.0 AQL Table'!$E$6:$L$6</definedName>
    <definedName name="_xlnm.Print_Area" localSheetId="3">'3.0 PAL 128'!$A$1:$I$61</definedName>
    <definedName name="_xlnm.Print_Titles" localSheetId="12">'10.0 Inspection Rpt - Row Data'!$1:$9</definedName>
    <definedName name="_xlnm.Print_Titles" localSheetId="13">'11.0 Inspection Rpt-Column Data'!$1:$16</definedName>
    <definedName name="_xlnm.Print_Titles" localSheetId="14">'11.0 Page-2'!$1:$15</definedName>
    <definedName name="_xlnm.Print_Titles" localSheetId="16">'13.0 As-Built Log'!$1:$13</definedName>
    <definedName name="_xlnm.Print_Titles" localSheetId="20">'17.0 AS9102 Form 3'!$1:$6</definedName>
    <definedName name="_xlnm.Print_Titles" localSheetId="26">'22.0 PFMEA Ratings'!$1:$4</definedName>
    <definedName name="_xlnm.Print_Titles" localSheetId="5">'4.0 FAI Checklist'!$1:$11</definedName>
    <definedName name="_xlnm.Print_Titles" localSheetId="10">'8.0 Traceability Summary'!$1:$10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45" i="32" l="1"/>
  <c r="C23" i="2" l="1"/>
  <c r="J17" i="2"/>
  <c r="J18" i="2"/>
  <c r="D60" i="32"/>
  <c r="D61" i="32" s="1"/>
  <c r="D62" i="32" s="1"/>
  <c r="D63" i="32" s="1"/>
  <c r="D64" i="32" s="1"/>
  <c r="D65" i="32" s="1"/>
  <c r="D66" i="32" s="1"/>
  <c r="D67" i="32" s="1"/>
  <c r="D68" i="32" s="1"/>
  <c r="D69" i="32" s="1"/>
  <c r="D70" i="32" s="1"/>
  <c r="B29" i="2" l="1"/>
  <c r="B30" i="2"/>
  <c r="B31" i="2"/>
  <c r="B28" i="2"/>
  <c r="C35" i="2"/>
  <c r="C33" i="2"/>
  <c r="H44" i="2" l="1"/>
  <c r="H39" i="2"/>
  <c r="G25" i="2"/>
  <c r="C25" i="2"/>
  <c r="A25" i="2"/>
  <c r="G35" i="2"/>
  <c r="G33" i="2"/>
  <c r="I3" i="31" a="1"/>
  <c r="I3" i="31" s="1"/>
  <c r="A40" i="2" s="1" a="1"/>
  <c r="A40" i="2" s="1"/>
  <c r="H3" i="33" l="1"/>
  <c r="E3" i="33"/>
  <c r="E5" i="33"/>
  <c r="G13" i="5"/>
  <c r="G14" i="5"/>
  <c r="G12" i="5"/>
  <c r="C13" i="5"/>
  <c r="C14" i="5"/>
  <c r="C12" i="5"/>
  <c r="C20" i="5"/>
  <c r="J15" i="2"/>
  <c r="J14" i="2"/>
  <c r="J11" i="2"/>
  <c r="J10" i="2"/>
  <c r="E4" i="33" s="1"/>
  <c r="J9" i="2"/>
  <c r="J8" i="2"/>
  <c r="H4" i="33" s="1"/>
  <c r="J7" i="2"/>
  <c r="H5" i="33" l="1"/>
  <c r="C59" i="32"/>
  <c r="A10" i="33" l="1" a="1"/>
  <c r="A10" i="33" s="1"/>
  <c r="E7" i="33" l="1"/>
  <c r="H7" i="33"/>
  <c r="A4" i="30"/>
  <c r="K4" i="28"/>
  <c r="A5" i="29" s="1"/>
  <c r="K5" i="28"/>
  <c r="D4" i="30" s="1"/>
  <c r="K6" i="28"/>
  <c r="G4" i="30" s="1"/>
  <c r="K7" i="28"/>
  <c r="J4" i="30" s="1"/>
  <c r="D5" i="29" l="1"/>
  <c r="B5" i="29"/>
  <c r="F5" i="29"/>
  <c r="C5" i="27"/>
  <c r="I3" i="27"/>
  <c r="C3" i="27"/>
  <c r="D2" i="26" l="1"/>
  <c r="F2" i="26"/>
  <c r="D67" i="13" l="1"/>
  <c r="D68" i="13"/>
  <c r="D69" i="13"/>
  <c r="P1" i="22" l="1"/>
  <c r="J69" i="23"/>
  <c r="I69" i="23"/>
  <c r="H69" i="23"/>
  <c r="G69" i="23"/>
  <c r="F69" i="23"/>
  <c r="E69" i="23"/>
  <c r="D69" i="23"/>
  <c r="C69" i="23"/>
  <c r="B69" i="23"/>
  <c r="J68" i="23"/>
  <c r="I68" i="23"/>
  <c r="H68" i="23"/>
  <c r="G68" i="23"/>
  <c r="F68" i="23"/>
  <c r="E68" i="23"/>
  <c r="D68" i="23"/>
  <c r="C68" i="23"/>
  <c r="B68" i="23"/>
  <c r="J67" i="23"/>
  <c r="I67" i="23"/>
  <c r="H67" i="23"/>
  <c r="G67" i="23"/>
  <c r="F67" i="23"/>
  <c r="E67" i="23"/>
  <c r="D67" i="23"/>
  <c r="C67" i="23"/>
  <c r="B67" i="23"/>
  <c r="G5" i="23"/>
  <c r="G4" i="23"/>
  <c r="E4" i="23"/>
  <c r="C68" i="13"/>
  <c r="E68" i="13"/>
  <c r="F68" i="13"/>
  <c r="G68" i="13"/>
  <c r="H68" i="13"/>
  <c r="I68" i="13"/>
  <c r="J68" i="13"/>
  <c r="C69" i="13"/>
  <c r="E69" i="13"/>
  <c r="F69" i="13"/>
  <c r="G69" i="13"/>
  <c r="H69" i="13"/>
  <c r="I69" i="13"/>
  <c r="J69" i="13"/>
  <c r="U11" i="12"/>
  <c r="U12" i="12"/>
  <c r="U13" i="12"/>
  <c r="U14" i="12"/>
  <c r="U15" i="12"/>
  <c r="U16" i="12"/>
  <c r="U17" i="12"/>
  <c r="U18" i="12"/>
  <c r="U19" i="12"/>
  <c r="U20" i="12"/>
  <c r="U21" i="12"/>
  <c r="U22" i="12"/>
  <c r="U23" i="12"/>
  <c r="U24" i="12"/>
  <c r="U25" i="12"/>
  <c r="U26" i="12"/>
  <c r="U27" i="12"/>
  <c r="U28" i="12"/>
  <c r="U29" i="12"/>
  <c r="U30" i="12"/>
  <c r="U31" i="12"/>
  <c r="U32" i="12"/>
  <c r="U33" i="12"/>
  <c r="U34" i="12"/>
  <c r="U35" i="12"/>
  <c r="U36" i="12"/>
  <c r="U37" i="12"/>
  <c r="U38" i="12"/>
  <c r="U39" i="12"/>
  <c r="U40" i="12"/>
  <c r="U41" i="12"/>
  <c r="U42" i="12"/>
  <c r="U43" i="12"/>
  <c r="T10" i="12"/>
  <c r="T11" i="12"/>
  <c r="T12" i="12"/>
  <c r="T13" i="12"/>
  <c r="T14" i="12"/>
  <c r="T15" i="12"/>
  <c r="T16" i="12"/>
  <c r="T17" i="12"/>
  <c r="T18" i="12"/>
  <c r="T19" i="12"/>
  <c r="T20" i="12"/>
  <c r="T21" i="12"/>
  <c r="T22" i="12"/>
  <c r="T23" i="12"/>
  <c r="T24" i="12"/>
  <c r="T25" i="12"/>
  <c r="T26" i="12"/>
  <c r="T27" i="12"/>
  <c r="T28" i="12"/>
  <c r="T29" i="12"/>
  <c r="T30" i="12"/>
  <c r="T31" i="12"/>
  <c r="T32" i="12"/>
  <c r="T33" i="12"/>
  <c r="T34" i="12"/>
  <c r="T35" i="12"/>
  <c r="T36" i="12"/>
  <c r="T37" i="12"/>
  <c r="T38" i="12"/>
  <c r="T39" i="12"/>
  <c r="T40" i="12"/>
  <c r="T41" i="12"/>
  <c r="T42" i="12"/>
  <c r="T43" i="12"/>
  <c r="U10" i="12"/>
  <c r="I67" i="13"/>
  <c r="E6" i="23"/>
  <c r="U34" i="22"/>
  <c r="U35" i="22"/>
  <c r="U36" i="22"/>
  <c r="U37" i="22"/>
  <c r="U38" i="22"/>
  <c r="U39" i="22"/>
  <c r="U40" i="22"/>
  <c r="U41" i="22"/>
  <c r="U33" i="22"/>
  <c r="U16" i="22"/>
  <c r="U17" i="22"/>
  <c r="U18" i="22"/>
  <c r="U19" i="22"/>
  <c r="U20" i="22"/>
  <c r="U21" i="22"/>
  <c r="U22" i="22"/>
  <c r="U23" i="22"/>
  <c r="U24" i="22"/>
  <c r="U25" i="22"/>
  <c r="U26" i="22"/>
  <c r="U27" i="22"/>
  <c r="U28" i="22"/>
  <c r="U29" i="22"/>
  <c r="U30" i="22"/>
  <c r="U31" i="22"/>
  <c r="M41" i="22"/>
  <c r="M40" i="22"/>
  <c r="M39" i="22"/>
  <c r="M38" i="22"/>
  <c r="M37" i="22"/>
  <c r="M36" i="22"/>
  <c r="M35" i="22"/>
  <c r="M34" i="22"/>
  <c r="M33" i="22"/>
  <c r="U15" i="22"/>
  <c r="M16" i="22"/>
  <c r="M17" i="22"/>
  <c r="M18" i="22"/>
  <c r="M19" i="22"/>
  <c r="M20" i="22"/>
  <c r="M21" i="22"/>
  <c r="M22" i="22"/>
  <c r="M23" i="22"/>
  <c r="M24" i="22"/>
  <c r="M25" i="22"/>
  <c r="M26" i="22"/>
  <c r="M27" i="22"/>
  <c r="M28" i="22"/>
  <c r="M29" i="22"/>
  <c r="M30" i="22"/>
  <c r="M31" i="22"/>
  <c r="M15" i="22"/>
  <c r="F9" i="22"/>
  <c r="F5" i="22"/>
  <c r="C3" i="22"/>
  <c r="B6" i="20"/>
  <c r="E5" i="19"/>
  <c r="F18" i="17"/>
  <c r="A7" i="17"/>
  <c r="B34" i="17"/>
  <c r="O5" i="12"/>
  <c r="D28" i="16"/>
  <c r="A6" i="16"/>
  <c r="A7" i="16"/>
  <c r="A8" i="16"/>
  <c r="A9" i="16"/>
  <c r="A10" i="16"/>
  <c r="A11" i="16"/>
  <c r="A12" i="16"/>
  <c r="A13" i="16"/>
  <c r="A14" i="16"/>
  <c r="A15" i="16"/>
  <c r="A16" i="16"/>
  <c r="A17" i="16"/>
  <c r="A18" i="16"/>
  <c r="A4" i="16"/>
  <c r="A5" i="16"/>
  <c r="D26" i="16"/>
  <c r="D27" i="16" s="1"/>
  <c r="G19" i="16"/>
  <c r="H19" i="16"/>
  <c r="I19" i="16"/>
  <c r="J19" i="16"/>
  <c r="K19" i="16"/>
  <c r="L19" i="16"/>
  <c r="F19" i="16"/>
  <c r="E19" i="16"/>
  <c r="G16" i="5"/>
  <c r="B67" i="13"/>
  <c r="C67" i="13"/>
  <c r="E67" i="13"/>
  <c r="F67" i="13"/>
  <c r="G67" i="13"/>
  <c r="H67" i="13"/>
  <c r="J67" i="13"/>
  <c r="B68" i="13"/>
  <c r="B69" i="13"/>
  <c r="S11" i="12"/>
  <c r="S12" i="12"/>
  <c r="S13" i="12"/>
  <c r="S14" i="12"/>
  <c r="S15" i="12"/>
  <c r="S16" i="12"/>
  <c r="S17" i="12"/>
  <c r="S18" i="12"/>
  <c r="S19" i="12"/>
  <c r="S20" i="12"/>
  <c r="S21" i="12"/>
  <c r="S22" i="12"/>
  <c r="S23" i="12"/>
  <c r="S24" i="12"/>
  <c r="S25" i="12"/>
  <c r="S26" i="12"/>
  <c r="S27" i="12"/>
  <c r="S28" i="12"/>
  <c r="S29" i="12"/>
  <c r="S30" i="12"/>
  <c r="S31" i="12"/>
  <c r="S32" i="12"/>
  <c r="S33" i="12"/>
  <c r="S34" i="12"/>
  <c r="S35" i="12"/>
  <c r="S36" i="12"/>
  <c r="S37" i="12"/>
  <c r="S38" i="12"/>
  <c r="S39" i="12"/>
  <c r="S40" i="12"/>
  <c r="S41" i="12"/>
  <c r="S42" i="12"/>
  <c r="S43" i="12"/>
  <c r="S10" i="12"/>
  <c r="D9" i="3"/>
  <c r="G6" i="5"/>
  <c r="C6" i="5"/>
  <c r="G5" i="13"/>
  <c r="B7" i="8"/>
  <c r="B5" i="7"/>
  <c r="B5" i="6"/>
  <c r="E10" i="3"/>
  <c r="D10" i="3"/>
  <c r="B5" i="8" l="1"/>
  <c r="C16" i="5"/>
  <c r="A5" i="19"/>
  <c r="B3" i="7"/>
  <c r="A1" i="12"/>
  <c r="H5" i="12"/>
  <c r="C4" i="27"/>
  <c r="D5" i="3"/>
  <c r="L1" i="19"/>
  <c r="E5" i="13"/>
  <c r="B5" i="20"/>
  <c r="A7" i="19"/>
  <c r="D2" i="3"/>
  <c r="C5" i="12"/>
  <c r="B5" i="13"/>
  <c r="A5" i="22"/>
  <c r="B5" i="23"/>
  <c r="A1" i="5"/>
  <c r="A1" i="6" s="1"/>
  <c r="A1" i="7"/>
  <c r="A1" i="13"/>
  <c r="A1" i="20"/>
  <c r="A1" i="23"/>
  <c r="C29" i="25"/>
  <c r="A23" i="5"/>
  <c r="A1" i="8"/>
  <c r="E5" i="23"/>
  <c r="I4" i="27"/>
  <c r="B4" i="20"/>
  <c r="D18" i="17"/>
  <c r="B3" i="6"/>
  <c r="I5" i="27"/>
  <c r="D23" i="16"/>
  <c r="G21" i="17"/>
  <c r="B6" i="23"/>
  <c r="C27" i="25"/>
  <c r="B4" i="7"/>
  <c r="A7" i="22"/>
  <c r="C18" i="5"/>
  <c r="B4" i="6"/>
  <c r="B6" i="8"/>
  <c r="G18" i="17"/>
  <c r="E6" i="13"/>
  <c r="T4" i="12"/>
  <c r="D7" i="3"/>
  <c r="G22" i="17"/>
  <c r="C40" i="3"/>
  <c r="C6" i="12"/>
  <c r="B6" i="1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Hoang, Quang (Niceville)</author>
  </authors>
  <commentList>
    <comment ref="A2" authorId="0" shapeId="0" xr:uid="{76F95E82-44F2-4A8D-8A72-129F66687F45}">
      <text>
        <r>
          <rPr>
            <sz val="8"/>
            <color indexed="81"/>
            <rFont val="Tahoma"/>
            <family val="2"/>
          </rPr>
          <t xml:space="preserve">Select the applicable </t>
        </r>
        <r>
          <rPr>
            <b/>
            <sz val="8"/>
            <color indexed="81"/>
            <rFont val="Tahoma"/>
            <family val="2"/>
          </rPr>
          <t>quality requirments</t>
        </r>
        <r>
          <rPr>
            <sz val="8"/>
            <color indexed="81"/>
            <rFont val="Tahoma"/>
            <family val="2"/>
          </rPr>
          <t xml:space="preserve"> that are reflected on the approved GD purchase order</t>
        </r>
        <r>
          <rPr>
            <sz val="9"/>
            <color indexed="81"/>
            <rFont val="Tahoma"/>
            <family val="2"/>
          </rPr>
          <t xml:space="preserve">
</t>
        </r>
      </text>
    </comment>
    <comment ref="G2" authorId="0" shapeId="0" xr:uid="{2E132752-96D2-4F4F-9FC9-0ABB4EEAD377}">
      <text>
        <r>
          <rPr>
            <sz val="9"/>
            <color indexed="81"/>
            <rFont val="Tahoma"/>
            <family val="2"/>
          </rPr>
          <t>If</t>
        </r>
        <r>
          <rPr>
            <b/>
            <sz val="9"/>
            <color indexed="81"/>
            <rFont val="Tahoma"/>
            <family val="2"/>
          </rPr>
          <t xml:space="preserve"> SQAR 38</t>
        </r>
        <r>
          <rPr>
            <sz val="9"/>
            <color indexed="81"/>
            <rFont val="Tahoma"/>
            <family val="2"/>
          </rPr>
          <t xml:space="preserve"> is flowed, enter the instructions provided on the PO</t>
        </r>
        <r>
          <rPr>
            <b/>
            <sz val="9"/>
            <color indexed="81"/>
            <rFont val="Tahoma"/>
            <family val="2"/>
          </rPr>
          <t xml:space="preserve">
</t>
        </r>
      </text>
    </comment>
    <comment ref="I2" authorId="0" shapeId="0" xr:uid="{8CE6A3D3-7307-4BB2-890B-526E9DC40C1F}">
      <text>
        <r>
          <rPr>
            <b/>
            <sz val="9"/>
            <color indexed="81"/>
            <rFont val="Tahoma"/>
            <family val="2"/>
          </rPr>
          <t xml:space="preserve">Selected SQAR flowdowns will be shown here
</t>
        </r>
      </text>
    </comment>
    <comment ref="G8" authorId="0" shapeId="0" xr:uid="{1037BFDC-180D-4806-89B0-245CB7F032D7}">
      <text>
        <r>
          <rPr>
            <sz val="9"/>
            <color indexed="81"/>
            <rFont val="Tahoma"/>
            <family val="2"/>
          </rPr>
          <t xml:space="preserve">Enter in any </t>
        </r>
        <r>
          <rPr>
            <b/>
            <sz val="9"/>
            <color indexed="81"/>
            <rFont val="Tahoma"/>
            <family val="2"/>
          </rPr>
          <t>Quality Acceptance Documents</t>
        </r>
        <r>
          <rPr>
            <sz val="9"/>
            <color indexed="81"/>
            <rFont val="Tahoma"/>
            <family val="2"/>
          </rPr>
          <t xml:space="preserve"> that have been flowed on the approved purchase order</t>
        </r>
        <r>
          <rPr>
            <b/>
            <sz val="9"/>
            <color indexed="81"/>
            <rFont val="Tahoma"/>
            <family val="2"/>
          </rPr>
          <t xml:space="preserve">
</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Hope, Chastity (Niceville)</author>
  </authors>
  <commentList>
    <comment ref="B10" authorId="0" shapeId="0" xr:uid="{D03FCC42-0F97-4A13-8E5A-148CECCE6864}">
      <text>
        <r>
          <rPr>
            <b/>
            <sz val="9"/>
            <color indexed="81"/>
            <rFont val="Tahoma"/>
            <family val="2"/>
          </rPr>
          <t>Hope, Chastity (Niceville):</t>
        </r>
        <r>
          <rPr>
            <sz val="9"/>
            <color indexed="81"/>
            <rFont val="Tahoma"/>
            <family val="2"/>
          </rPr>
          <t xml:space="preserve">
Tied to column J which is hidden</t>
        </r>
      </text>
    </comment>
    <comment ref="I10" authorId="0" shapeId="0" xr:uid="{EF25E18A-DD6F-449A-A062-43A259B67DAC}">
      <text>
        <r>
          <rPr>
            <b/>
            <sz val="9"/>
            <color indexed="81"/>
            <rFont val="Tahoma"/>
            <family val="2"/>
          </rPr>
          <t>Hope, Chastity (Niceville):</t>
        </r>
        <r>
          <rPr>
            <sz val="9"/>
            <color indexed="81"/>
            <rFont val="Tahoma"/>
            <family val="2"/>
          </rPr>
          <t xml:space="preserve">
Linked to formula in column J which is hidden</t>
        </r>
      </text>
    </comment>
    <comment ref="B11" authorId="0" shapeId="0" xr:uid="{CBC71D55-E300-42C0-988F-C25B1A4C824F}">
      <text>
        <r>
          <rPr>
            <b/>
            <sz val="9"/>
            <color indexed="81"/>
            <rFont val="Tahoma"/>
            <family val="2"/>
          </rPr>
          <t>Hope, Chastity (Niceville):</t>
        </r>
        <r>
          <rPr>
            <sz val="9"/>
            <color indexed="81"/>
            <rFont val="Tahoma"/>
            <family val="2"/>
          </rPr>
          <t xml:space="preserve">
Tied to column J which is hidden</t>
        </r>
      </text>
    </comment>
    <comment ref="I11" authorId="0" shapeId="0" xr:uid="{00000000-0006-0000-0200-000004000000}">
      <text>
        <r>
          <rPr>
            <b/>
            <sz val="9"/>
            <color indexed="81"/>
            <rFont val="Tahoma"/>
            <family val="2"/>
          </rPr>
          <t>Hope, Chastity (Niceville):</t>
        </r>
        <r>
          <rPr>
            <sz val="9"/>
            <color indexed="81"/>
            <rFont val="Tahoma"/>
            <family val="2"/>
          </rPr>
          <t xml:space="preserve">
Linked to formula in column J which is hidden</t>
        </r>
      </text>
    </comment>
    <comment ref="I12" authorId="0" shapeId="0" xr:uid="{00000000-0006-0000-0200-000005000000}">
      <text>
        <r>
          <rPr>
            <b/>
            <sz val="9"/>
            <color indexed="81"/>
            <rFont val="Tahoma"/>
            <family val="2"/>
          </rPr>
          <t>Hope, Chastity (Niceville):</t>
        </r>
        <r>
          <rPr>
            <sz val="9"/>
            <color indexed="81"/>
            <rFont val="Tahoma"/>
            <family val="2"/>
          </rPr>
          <t xml:space="preserve">
Linked to formula in column J which is hidden</t>
        </r>
      </text>
    </comment>
    <comment ref="I13" authorId="0" shapeId="0" xr:uid="{00000000-0006-0000-0200-000008000000}">
      <text>
        <r>
          <rPr>
            <b/>
            <sz val="9"/>
            <color indexed="81"/>
            <rFont val="Tahoma"/>
            <family val="2"/>
          </rPr>
          <t>Hope, Chastity (Niceville):</t>
        </r>
        <r>
          <rPr>
            <sz val="9"/>
            <color indexed="81"/>
            <rFont val="Tahoma"/>
            <family val="2"/>
          </rPr>
          <t xml:space="preserve">
Linked to formula in column J which is hidden</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Hoang, Quang (Niceville)</author>
  </authors>
  <commentList>
    <comment ref="A1" authorId="0" shapeId="0" xr:uid="{9382F110-1467-4B39-A3BC-9B10C27B40E3}">
      <text>
        <r>
          <rPr>
            <b/>
            <sz val="9"/>
            <color indexed="81"/>
            <rFont val="Tahoma"/>
            <family val="2"/>
          </rPr>
          <t xml:space="preserve">Clauses/Requirments - </t>
        </r>
        <r>
          <rPr>
            <sz val="9"/>
            <color indexed="81"/>
            <rFont val="Tahoma"/>
            <family val="2"/>
          </rPr>
          <t xml:space="preserve">This is where you label/name each of your quality requirements for suppliers. The naming convention should match your </t>
        </r>
        <r>
          <rPr>
            <b/>
            <sz val="9"/>
            <color indexed="81"/>
            <rFont val="Tahoma"/>
            <family val="2"/>
          </rPr>
          <t>Check Box</t>
        </r>
        <r>
          <rPr>
            <sz val="9"/>
            <color indexed="81"/>
            <rFont val="Tahoma"/>
            <family val="2"/>
          </rPr>
          <t xml:space="preserve"> names.
Ex: If your checkbox is named "Requirement 1" then you should have a cell in this column called "Requirement 1"</t>
        </r>
        <r>
          <rPr>
            <b/>
            <sz val="9"/>
            <color indexed="81"/>
            <rFont val="Tahoma"/>
            <family val="2"/>
          </rPr>
          <t xml:space="preserve">
</t>
        </r>
        <r>
          <rPr>
            <b/>
            <u/>
            <sz val="11"/>
            <color indexed="81"/>
            <rFont val="Tahoma"/>
            <family val="2"/>
          </rPr>
          <t>DO NOT SORT</t>
        </r>
        <r>
          <rPr>
            <b/>
            <sz val="9"/>
            <color indexed="81"/>
            <rFont val="Tahoma"/>
            <family val="2"/>
          </rPr>
          <t xml:space="preserve"> this column
</t>
        </r>
      </text>
    </comment>
    <comment ref="D1" authorId="0" shapeId="0" xr:uid="{F1A704CE-2FBC-4BCC-8AFE-D46C9279DDCB}">
      <text>
        <r>
          <rPr>
            <sz val="9"/>
            <color indexed="81"/>
            <rFont val="Tahoma"/>
            <family val="2"/>
          </rPr>
          <t xml:space="preserve">To Link a checkbox (Adding additional questions and requirements): 
- Create a </t>
        </r>
        <r>
          <rPr>
            <b/>
            <sz val="9"/>
            <color indexed="81"/>
            <rFont val="Tahoma"/>
            <family val="2"/>
          </rPr>
          <t>checkbox</t>
        </r>
        <r>
          <rPr>
            <sz val="9"/>
            <color indexed="81"/>
            <rFont val="Tahoma"/>
            <family val="2"/>
          </rPr>
          <t xml:space="preserve"> using the </t>
        </r>
        <r>
          <rPr>
            <b/>
            <sz val="9"/>
            <color indexed="81"/>
            <rFont val="Tahoma"/>
            <family val="2"/>
          </rPr>
          <t xml:space="preserve">developer tab </t>
        </r>
        <r>
          <rPr>
            <sz val="9"/>
            <color indexed="81"/>
            <rFont val="Tahoma"/>
            <family val="2"/>
          </rPr>
          <t xml:space="preserve">and clicking insert and insert </t>
        </r>
        <r>
          <rPr>
            <b/>
            <sz val="9"/>
            <color indexed="81"/>
            <rFont val="Tahoma"/>
            <family val="2"/>
          </rPr>
          <t>Checkbox (Form Control)</t>
        </r>
        <r>
          <rPr>
            <sz val="9"/>
            <color indexed="81"/>
            <rFont val="Tahoma"/>
            <family val="2"/>
          </rPr>
          <t xml:space="preserve"> or by copy and pasting a previous check box on which ever sheet you need. (</t>
        </r>
        <r>
          <rPr>
            <i/>
            <sz val="9"/>
            <color indexed="81"/>
            <rFont val="Tahoma"/>
            <family val="2"/>
          </rPr>
          <t>You can select a check box by right clicking it</t>
        </r>
        <r>
          <rPr>
            <sz val="9"/>
            <color indexed="81"/>
            <rFont val="Tahoma"/>
            <family val="2"/>
          </rPr>
          <t xml:space="preserve">)
- Right click the check box, go to </t>
        </r>
        <r>
          <rPr>
            <b/>
            <sz val="9"/>
            <color indexed="81"/>
            <rFont val="Tahoma"/>
            <family val="2"/>
          </rPr>
          <t xml:space="preserve">format control
- </t>
        </r>
        <r>
          <rPr>
            <sz val="9"/>
            <color indexed="81"/>
            <rFont val="Tahoma"/>
            <family val="2"/>
          </rPr>
          <t xml:space="preserve">Click on cell link, then click the cell that corresponds to that question or requirement. For example, if a checkbox was made named SQAR 2, I would link it to D3 here as it's in the same row as SQAR 2
* You can also name </t>
        </r>
        <r>
          <rPr>
            <b/>
            <sz val="9"/>
            <color indexed="81"/>
            <rFont val="Tahoma"/>
            <family val="2"/>
          </rPr>
          <t>checkboxes</t>
        </r>
        <r>
          <rPr>
            <sz val="9"/>
            <color indexed="81"/>
            <rFont val="Tahoma"/>
            <family val="2"/>
          </rPr>
          <t xml:space="preserve"> by right clicking and selecting </t>
        </r>
        <r>
          <rPr>
            <b/>
            <sz val="9"/>
            <color indexed="81"/>
            <rFont val="Tahoma"/>
            <family val="2"/>
          </rPr>
          <t>Edit Text</t>
        </r>
        <r>
          <rPr>
            <sz val="9"/>
            <color indexed="81"/>
            <rFont val="Tahoma"/>
            <family val="2"/>
          </rPr>
          <t xml:space="preserve">
</t>
        </r>
      </text>
    </comment>
    <comment ref="F10" authorId="0" shapeId="0" xr:uid="{F208FDD5-54F6-479A-B7E8-F5B2E88DD7AC}">
      <text>
        <r>
          <rPr>
            <sz val="10"/>
            <color indexed="81"/>
            <rFont val="Tahoma"/>
            <family val="2"/>
          </rPr>
          <t xml:space="preserve">For requirements that may require </t>
        </r>
        <r>
          <rPr>
            <b/>
            <sz val="10"/>
            <color indexed="81"/>
            <rFont val="Tahoma"/>
            <family val="2"/>
          </rPr>
          <t>multiple questions</t>
        </r>
        <r>
          <rPr>
            <sz val="10"/>
            <color indexed="81"/>
            <rFont val="Tahoma"/>
            <family val="2"/>
          </rPr>
          <t xml:space="preserve">, duplicate the clause ID in Column A and in the </t>
        </r>
        <r>
          <rPr>
            <b/>
            <u/>
            <sz val="10"/>
            <color indexed="81"/>
            <rFont val="Tahoma"/>
            <family val="2"/>
          </rPr>
          <t>checkbox link</t>
        </r>
        <r>
          <rPr>
            <sz val="10"/>
            <color indexed="81"/>
            <rFont val="Tahoma"/>
            <family val="2"/>
          </rPr>
          <t xml:space="preserve"> column (D), link the cell to a previous cell with the same ID. For example, this cell would be </t>
        </r>
        <r>
          <rPr>
            <b/>
            <sz val="10"/>
            <color indexed="81"/>
            <rFont val="Tahoma"/>
            <family val="2"/>
          </rPr>
          <t>=D23</t>
        </r>
        <r>
          <rPr>
            <sz val="10"/>
            <color indexed="81"/>
            <rFont val="Tahoma"/>
            <family val="2"/>
          </rPr>
          <t xml:space="preserve"> since both are the same ID</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Windows User</author>
  </authors>
  <commentList>
    <comment ref="A10" authorId="0" shapeId="0" xr:uid="{00000000-0006-0000-0500-000001000000}">
      <text>
        <r>
          <rPr>
            <b/>
            <sz val="9"/>
            <color indexed="81"/>
            <rFont val="Tahoma"/>
            <family val="2"/>
          </rPr>
          <t>Windows User:</t>
        </r>
        <r>
          <rPr>
            <sz val="9"/>
            <color indexed="81"/>
            <rFont val="Tahoma"/>
            <family val="2"/>
          </rPr>
          <t xml:space="preserve">
If required</t>
        </r>
      </text>
    </comment>
    <comment ref="D10" authorId="0" shapeId="0" xr:uid="{00000000-0006-0000-0500-000002000000}">
      <text>
        <r>
          <rPr>
            <b/>
            <sz val="9"/>
            <color indexed="81"/>
            <rFont val="Tahoma"/>
            <family val="2"/>
          </rPr>
          <t>Windows User:</t>
        </r>
        <r>
          <rPr>
            <sz val="9"/>
            <color indexed="81"/>
            <rFont val="Tahoma"/>
            <family val="2"/>
          </rPr>
          <t xml:space="preserve">
If required</t>
        </r>
      </text>
    </comment>
    <comment ref="D20" authorId="0" shapeId="0" xr:uid="{00000000-0006-0000-0500-000003000000}">
      <text>
        <r>
          <rPr>
            <b/>
            <sz val="9"/>
            <color indexed="81"/>
            <rFont val="Tahoma"/>
            <family val="2"/>
          </rPr>
          <t>Windows User:</t>
        </r>
        <r>
          <rPr>
            <sz val="9"/>
            <color indexed="81"/>
            <rFont val="Tahoma"/>
            <family val="2"/>
          </rPr>
          <t xml:space="preserve">
If required and provided by GD's customer</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Hope, Chastity (Niceville)</author>
  </authors>
  <commentList>
    <comment ref="I10" authorId="0" shapeId="0" xr:uid="{00000000-0006-0000-0800-000001000000}">
      <text>
        <r>
          <rPr>
            <b/>
            <sz val="9"/>
            <color indexed="81"/>
            <rFont val="Tahoma"/>
            <family val="2"/>
          </rPr>
          <t>Hope, Chastity (Niceville):</t>
        </r>
        <r>
          <rPr>
            <sz val="9"/>
            <color indexed="81"/>
            <rFont val="Tahoma"/>
            <family val="2"/>
          </rPr>
          <t xml:space="preserve">
This may be the shipper lot number, manufacturing lot number; it is the lot number that you ship out and can easily trace back to materials and/or parts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Hope, Chastity (Niceville)</author>
  </authors>
  <commentList>
    <comment ref="C3" authorId="0" shapeId="0" xr:uid="{00000000-0006-0000-1500-000001000000}">
      <text>
        <r>
          <rPr>
            <b/>
            <sz val="9"/>
            <color indexed="81"/>
            <rFont val="Tahoma"/>
            <family val="2"/>
          </rPr>
          <t>Hope, Chastity (Niceville):</t>
        </r>
        <r>
          <rPr>
            <sz val="9"/>
            <color indexed="81"/>
            <rFont val="Tahoma"/>
            <family val="2"/>
          </rPr>
          <t xml:space="preserve">
Linked to PAL 128 tab</t>
        </r>
      </text>
    </comment>
    <comment ref="A5" authorId="0" shapeId="0" xr:uid="{00000000-0006-0000-1500-000002000000}">
      <text>
        <r>
          <rPr>
            <b/>
            <sz val="9"/>
            <color indexed="81"/>
            <rFont val="Tahoma"/>
            <family val="2"/>
          </rPr>
          <t>Hope, Chastity (Niceville):</t>
        </r>
        <r>
          <rPr>
            <sz val="9"/>
            <color indexed="81"/>
            <rFont val="Tahoma"/>
            <family val="2"/>
          </rPr>
          <t xml:space="preserve">
Linked to PAL 128 tab</t>
        </r>
      </text>
    </comment>
    <comment ref="E5" authorId="0" shapeId="0" xr:uid="{00000000-0006-0000-1500-000003000000}">
      <text>
        <r>
          <rPr>
            <b/>
            <sz val="9"/>
            <color indexed="81"/>
            <rFont val="Tahoma"/>
            <family val="2"/>
          </rPr>
          <t>Hope, Chastity (Niceville):</t>
        </r>
        <r>
          <rPr>
            <sz val="9"/>
            <color indexed="81"/>
            <rFont val="Tahoma"/>
            <family val="2"/>
          </rPr>
          <t xml:space="preserve">
Linked to PAL 128 tab</t>
        </r>
      </text>
    </comment>
    <comment ref="A7" authorId="0" shapeId="0" xr:uid="{00000000-0006-0000-1500-000004000000}">
      <text>
        <r>
          <rPr>
            <b/>
            <sz val="9"/>
            <color indexed="81"/>
            <rFont val="Tahoma"/>
            <family val="2"/>
          </rPr>
          <t>Hope, Chastity (Niceville):</t>
        </r>
        <r>
          <rPr>
            <sz val="9"/>
            <color indexed="81"/>
            <rFont val="Tahoma"/>
            <family val="2"/>
          </rPr>
          <t xml:space="preserve">
Linked to PAL 128 tab</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Hope, Chastity (Niceville)</author>
  </authors>
  <commentList>
    <comment ref="E1" authorId="0" shapeId="0" xr:uid="{00000000-0006-0000-1600-000001000000}">
      <text>
        <r>
          <rPr>
            <b/>
            <sz val="9"/>
            <color indexed="81"/>
            <rFont val="Tahoma"/>
            <family val="2"/>
          </rPr>
          <t>Hope, Chastity (Niceville):</t>
        </r>
        <r>
          <rPr>
            <sz val="9"/>
            <color indexed="81"/>
            <rFont val="Tahoma"/>
            <family val="2"/>
          </rPr>
          <t xml:space="preserve">
Linked to Title Page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Hope, Chastity (Niceville)</author>
  </authors>
  <commentList>
    <comment ref="C3" authorId="0" shapeId="0" xr:uid="{00000000-0006-0000-1700-000001000000}">
      <text>
        <r>
          <rPr>
            <b/>
            <sz val="9"/>
            <color indexed="81"/>
            <rFont val="Tahoma"/>
            <family val="2"/>
          </rPr>
          <t>Hope, Chastity (Niceville):</t>
        </r>
        <r>
          <rPr>
            <sz val="9"/>
            <color indexed="81"/>
            <rFont val="Tahoma"/>
            <family val="2"/>
          </rPr>
          <t xml:space="preserve">
Linked to PAL 128 tab</t>
        </r>
      </text>
    </comment>
    <comment ref="A5" authorId="0" shapeId="0" xr:uid="{00000000-0006-0000-1700-000002000000}">
      <text>
        <r>
          <rPr>
            <b/>
            <sz val="9"/>
            <color indexed="81"/>
            <rFont val="Tahoma"/>
            <family val="2"/>
          </rPr>
          <t>Hope, Chastity (Niceville):</t>
        </r>
        <r>
          <rPr>
            <sz val="9"/>
            <color indexed="81"/>
            <rFont val="Tahoma"/>
            <family val="2"/>
          </rPr>
          <t xml:space="preserve">
Linked to PAL 128 tab</t>
        </r>
      </text>
    </comment>
    <comment ref="F5" authorId="0" shapeId="0" xr:uid="{00000000-0006-0000-1700-000003000000}">
      <text>
        <r>
          <rPr>
            <b/>
            <sz val="9"/>
            <color indexed="81"/>
            <rFont val="Tahoma"/>
            <family val="2"/>
          </rPr>
          <t>Hope, Chastity (Niceville):</t>
        </r>
        <r>
          <rPr>
            <sz val="9"/>
            <color indexed="81"/>
            <rFont val="Tahoma"/>
            <family val="2"/>
          </rPr>
          <t xml:space="preserve">
Linked to PAL 128 tab</t>
        </r>
      </text>
    </comment>
    <comment ref="A7" authorId="0" shapeId="0" xr:uid="{00000000-0006-0000-1700-000004000000}">
      <text>
        <r>
          <rPr>
            <b/>
            <sz val="9"/>
            <color indexed="81"/>
            <rFont val="Tahoma"/>
            <family val="2"/>
          </rPr>
          <t>Hope, Chastity (Niceville):</t>
        </r>
        <r>
          <rPr>
            <sz val="9"/>
            <color indexed="81"/>
            <rFont val="Tahoma"/>
            <family val="2"/>
          </rPr>
          <t xml:space="preserve">
Linked to PAL 128 tab</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<sst xmlns="http://schemas.openxmlformats.org/spreadsheetml/2006/main" count="2235" uniqueCount="1172">
  <si>
    <t>Data/Source Inspection Request/Approval</t>
  </si>
  <si>
    <r>
      <rPr>
        <b/>
        <sz val="8"/>
        <color theme="1"/>
        <rFont val="Arial"/>
        <family val="2"/>
      </rPr>
      <t>Directions:</t>
    </r>
    <r>
      <rPr>
        <sz val="8"/>
        <color theme="1"/>
        <rFont val="Arial"/>
        <family val="2"/>
      </rPr>
      <t xml:space="preserve">  The supplier will populate all fields in the “</t>
    </r>
    <r>
      <rPr>
        <b/>
        <sz val="8"/>
        <color theme="1"/>
        <rFont val="Arial"/>
        <family val="2"/>
      </rPr>
      <t>This section to be completed by Supplier</t>
    </r>
    <r>
      <rPr>
        <sz val="8"/>
        <color theme="1"/>
        <rFont val="Arial"/>
        <family val="2"/>
      </rPr>
      <t xml:space="preserve">”. GD will have </t>
    </r>
    <r>
      <rPr>
        <b/>
        <u/>
        <sz val="8"/>
        <color rgb="FFFF0000"/>
        <rFont val="Arial"/>
        <family val="2"/>
      </rPr>
      <t>5 working days</t>
    </r>
    <r>
      <rPr>
        <sz val="8"/>
        <color theme="1"/>
        <rFont val="Arial"/>
        <family val="2"/>
      </rPr>
      <t xml:space="preserve"> after the “Date of Submittal” to compete their review; incomplete submittals may cause delays.  GD will send the approved form back to Supplier.  </t>
    </r>
    <r>
      <rPr>
        <b/>
        <sz val="8"/>
        <color rgb="FFFF0000"/>
        <rFont val="Arial"/>
        <family val="2"/>
      </rPr>
      <t>Supplier must send a copy of the signed PAL 128 with all shipments regardless of final destination.</t>
    </r>
  </si>
  <si>
    <t>This section to be completed by Supplier</t>
  </si>
  <si>
    <t>Date of Submittal:</t>
  </si>
  <si>
    <t>Supplier Contact Information:</t>
  </si>
  <si>
    <t>POC:</t>
  </si>
  <si>
    <t>Office Number:</t>
  </si>
  <si>
    <t>Email:</t>
  </si>
  <si>
    <t>Drawing Number:</t>
  </si>
  <si>
    <t>Part Number:</t>
  </si>
  <si>
    <t>Description:</t>
  </si>
  <si>
    <t>Inspection Requested:</t>
  </si>
  <si>
    <t>Comments:</t>
  </si>
  <si>
    <t>Qty:</t>
  </si>
  <si>
    <t>QE Approval Signature and Date:</t>
  </si>
  <si>
    <t>N/A</t>
  </si>
  <si>
    <t>The Buyer shall provide supplier with shipping direction including quantity and destination.</t>
  </si>
  <si>
    <t>type here</t>
  </si>
  <si>
    <t>Rev.:</t>
  </si>
  <si>
    <t>Part Description:</t>
  </si>
  <si>
    <t>Revision Level:</t>
  </si>
  <si>
    <t>PO Number:</t>
  </si>
  <si>
    <t>PO Change Order:</t>
  </si>
  <si>
    <t>Lot Number:</t>
  </si>
  <si>
    <t>Lot Quantity:</t>
  </si>
  <si>
    <t>a.</t>
  </si>
  <si>
    <t>b.</t>
  </si>
  <si>
    <t>c.</t>
  </si>
  <si>
    <t>Serial Numbers (including LATs):</t>
  </si>
  <si>
    <t>Title</t>
  </si>
  <si>
    <t>Date:</t>
  </si>
  <si>
    <t>1.  Item Nomenclature</t>
  </si>
  <si>
    <t>2.  NSN</t>
  </si>
  <si>
    <t>3.  DODIC</t>
  </si>
  <si>
    <t>4.  Lot Number</t>
  </si>
  <si>
    <t>5.  Manufacturer, Loading, or Assembly Activity</t>
  </si>
  <si>
    <t>6.  Net Quantity</t>
  </si>
  <si>
    <t>7.  Packing of Lot</t>
  </si>
  <si>
    <t>8.  Contract or Order No.</t>
  </si>
  <si>
    <t>9.  Drawing and Revision</t>
  </si>
  <si>
    <t>10.  Specification and Revision</t>
  </si>
  <si>
    <t>11.  Date Started</t>
  </si>
  <si>
    <t>12.  Date Completed</t>
  </si>
  <si>
    <t>13.  Date Inspected</t>
  </si>
  <si>
    <t>14. Line</t>
  </si>
  <si>
    <t>15.  Zone Weight</t>
  </si>
  <si>
    <t>16.  Specifications</t>
  </si>
  <si>
    <t>a.  Charge Weight</t>
  </si>
  <si>
    <t>b.  Index of Powder</t>
  </si>
  <si>
    <t>c.  Maximum Packing Depth in Inches</t>
  </si>
  <si>
    <t>d.  Production Packing Depth Range in Inches</t>
  </si>
  <si>
    <t>e.  Explosive Weight per Package</t>
  </si>
  <si>
    <t>17.  Test Samples</t>
  </si>
  <si>
    <t>a.  Number</t>
  </si>
  <si>
    <t>b.  Sent To</t>
  </si>
  <si>
    <t>c.  Date Shipped</t>
  </si>
  <si>
    <t>d.  Mode of Shipment</t>
  </si>
  <si>
    <t>18.  DOT Nomenclature</t>
  </si>
  <si>
    <t>19.  Hazard Class</t>
  </si>
  <si>
    <t>20.  Government Quality Assurance Activitiy</t>
  </si>
  <si>
    <t>21.  Remarks</t>
  </si>
  <si>
    <t>22.  Disposition</t>
  </si>
  <si>
    <t>23.  Government Inspector</t>
  </si>
  <si>
    <t>a.  Typed Name</t>
  </si>
  <si>
    <t>b.  Signature</t>
  </si>
  <si>
    <t>c.  Date Signed</t>
  </si>
  <si>
    <t>Other:</t>
  </si>
  <si>
    <t>24.  Components</t>
  </si>
  <si>
    <t>a.  Component</t>
  </si>
  <si>
    <t>Remarks*******************************************************************************</t>
  </si>
  <si>
    <t>End of Remarks*************************************************************************</t>
  </si>
  <si>
    <t>f.  Quantity</t>
  </si>
  <si>
    <t>e.  Lot No.</t>
  </si>
  <si>
    <t>c.  Manufacturer</t>
  </si>
  <si>
    <t>b.  Drawing No.</t>
  </si>
  <si>
    <t>d.  Date Mfg.</t>
  </si>
  <si>
    <t>Revision:</t>
  </si>
  <si>
    <t>Doc. or</t>
  </si>
  <si>
    <t>Supplier</t>
  </si>
  <si>
    <t>ID</t>
  </si>
  <si>
    <t>SQARs</t>
  </si>
  <si>
    <t>Requirement Description</t>
  </si>
  <si>
    <t>Yes</t>
  </si>
  <si>
    <t>No</t>
  </si>
  <si>
    <t>Do you have the correct PO in regards to the change order or amendment?</t>
  </si>
  <si>
    <t>Do you have the correct drawing in regards to the PO?</t>
  </si>
  <si>
    <t>Did you review the PO for the quality requirements?</t>
  </si>
  <si>
    <t>PO Line Item No.:</t>
  </si>
  <si>
    <t>Lot/Batch No.:</t>
  </si>
  <si>
    <t>Serial No's:</t>
  </si>
  <si>
    <t>Quantity:</t>
  </si>
  <si>
    <t>Part Revision:</t>
  </si>
  <si>
    <t>STAMP:</t>
  </si>
  <si>
    <t>B.  Manufacturer's Information (when different than Seller)</t>
  </si>
  <si>
    <t>Name:</t>
  </si>
  <si>
    <t>C.  Supplier/Source Information</t>
  </si>
  <si>
    <t>D.  Special Processes/Specifications</t>
  </si>
  <si>
    <t>Process/Spec:</t>
  </si>
  <si>
    <t>Name of Source:</t>
  </si>
  <si>
    <t>E.  Aproved Changes/Waivers/Deviations/Substitutions/Nonconformances</t>
  </si>
  <si>
    <t>Any changes, deviations, substitutions, or nonconforming materials/equipment require written approval by the customer prior to shipment.  Do NOT deliver/ship without customer written consent.  Reference authorizing document(s) below and attach to this CoC.</t>
  </si>
  <si>
    <t>F.  Certification Statement</t>
  </si>
  <si>
    <t>Authorized Agent:</t>
  </si>
  <si>
    <t>Certificate of Conformance</t>
  </si>
  <si>
    <t>Printed Name</t>
  </si>
  <si>
    <t>Signature</t>
  </si>
  <si>
    <t>Date</t>
  </si>
  <si>
    <t>A.  Customer Purchase Order/Contract Data</t>
  </si>
  <si>
    <t>Description</t>
  </si>
  <si>
    <t>Revision Level</t>
  </si>
  <si>
    <t>Part Description</t>
  </si>
  <si>
    <t>Documentation Control List - SQAR 46</t>
  </si>
  <si>
    <t>As-Built Log - SQAR 24</t>
  </si>
  <si>
    <t>Final or Subassembly Part Number:</t>
  </si>
  <si>
    <t>Customer Information (if applicable)</t>
  </si>
  <si>
    <t>Tally</t>
  </si>
  <si>
    <t>Part No.</t>
  </si>
  <si>
    <t>1. Part Number :</t>
  </si>
  <si>
    <t>2. Part Name:</t>
  </si>
  <si>
    <t>3a. Unit Effectivity:</t>
  </si>
  <si>
    <t>     </t>
  </si>
  <si>
    <t>5. Part Revision Level:</t>
  </si>
  <si>
    <t>6. Drawing Number:</t>
  </si>
  <si>
    <t>7. Drawing revision level:</t>
  </si>
  <si>
    <t>8. Additional Changes:</t>
  </si>
  <si>
    <t>9. Manufacturing Process Reference:</t>
  </si>
  <si>
    <t>11. Supplier Code:</t>
  </si>
  <si>
    <t>13.  Detail FAI:</t>
  </si>
  <si>
    <t>14.  Full FAI:</t>
  </si>
  <si>
    <t xml:space="preserve">      Assembly FAI:</t>
  </si>
  <si>
    <t xml:space="preserve">       Partial FAI:</t>
  </si>
  <si>
    <t>INDEX of part numbers or sub-assembly numbers required to make the assembly noted above.</t>
  </si>
  <si>
    <t>1. Part Number:</t>
  </si>
  <si>
    <t>5. Material or Process Name:</t>
  </si>
  <si>
    <t>10. Certificate of Conformance Number:</t>
  </si>
  <si>
    <t>11. Functional Test Procedure Number:</t>
  </si>
  <si>
    <t>12. Acceptance Report Number:</t>
  </si>
  <si>
    <t>13. Comments:</t>
  </si>
  <si>
    <t>Characteristic Accountability</t>
  </si>
  <si>
    <t>Inspection / Test Results</t>
  </si>
  <si>
    <t>5. Char No.</t>
  </si>
  <si>
    <t xml:space="preserve">6. Reference Location </t>
  </si>
  <si>
    <t>7. Characteristic Designator</t>
  </si>
  <si>
    <t>8. Requirement</t>
  </si>
  <si>
    <t>9. Results</t>
  </si>
  <si>
    <t>11. Non-Conformance Number</t>
  </si>
  <si>
    <t>Supplier:</t>
  </si>
  <si>
    <t>Part Name:</t>
  </si>
  <si>
    <t>Accept Qty:</t>
  </si>
  <si>
    <t>Waivers, Deviations, Variances:</t>
  </si>
  <si>
    <t>Inspector:</t>
  </si>
  <si>
    <t>Reject Qty:</t>
  </si>
  <si>
    <t>No. (or Sheet B/P Zone)</t>
  </si>
  <si>
    <t>Measurement Method with Tool ID</t>
  </si>
  <si>
    <t>Cal. Due Date</t>
  </si>
  <si>
    <t>Inspection Report - SQAR 18</t>
  </si>
  <si>
    <t>AVG</t>
  </si>
  <si>
    <t>MIN</t>
  </si>
  <si>
    <t>MAX</t>
  </si>
  <si>
    <t>Tab</t>
  </si>
  <si>
    <t>Revision History</t>
  </si>
  <si>
    <t>Description of Change</t>
  </si>
  <si>
    <t>Changed By</t>
  </si>
  <si>
    <t>C. Hope</t>
  </si>
  <si>
    <t>AQL No.</t>
  </si>
  <si>
    <t>Sample Size (calc.)</t>
  </si>
  <si>
    <t>Min</t>
  </si>
  <si>
    <t>Max</t>
  </si>
  <si>
    <t>Sample Qty</t>
  </si>
  <si>
    <t>AQL</t>
  </si>
  <si>
    <t>Row</t>
  </si>
  <si>
    <t>Column</t>
  </si>
  <si>
    <t>Lot Qty</t>
  </si>
  <si>
    <t>Sanity check</t>
  </si>
  <si>
    <t>Max Group</t>
  </si>
  <si>
    <t>Instructions</t>
  </si>
  <si>
    <t>PAL 128</t>
  </si>
  <si>
    <t>PAL 128 Page-2</t>
  </si>
  <si>
    <t>Documentation Control List</t>
  </si>
  <si>
    <t>AQL Table</t>
  </si>
  <si>
    <t>ADC</t>
  </si>
  <si>
    <t>As-Built Log</t>
  </si>
  <si>
    <t>AS9102 Form 1</t>
  </si>
  <si>
    <t>AS9102 Form 3</t>
  </si>
  <si>
    <t>Lot Qty:</t>
  </si>
  <si>
    <t>Drawing No.</t>
  </si>
  <si>
    <t>Lot quantity</t>
  </si>
  <si>
    <t>6345 AR 203 Hwy</t>
  </si>
  <si>
    <t>Hampton, AR  71744</t>
  </si>
  <si>
    <t>Telephone:  870-798-3097</t>
  </si>
  <si>
    <t>Next ##</t>
  </si>
  <si>
    <t>Customer Order No.</t>
  </si>
  <si>
    <t>Date Received</t>
  </si>
  <si>
    <t>Date Promised</t>
  </si>
  <si>
    <t>Received By</t>
  </si>
  <si>
    <t>Date Shipped</t>
  </si>
  <si>
    <t>Shipped via</t>
  </si>
  <si>
    <t>Terms</t>
  </si>
  <si>
    <t>To:</t>
  </si>
  <si>
    <t>Shipped To:</t>
  </si>
  <si>
    <t>Phone:</t>
  </si>
  <si>
    <t>Item</t>
  </si>
  <si>
    <t>Quantity Ordered</t>
  </si>
  <si>
    <t>Back Order</t>
  </si>
  <si>
    <t>Part No</t>
  </si>
  <si>
    <t>Rev</t>
  </si>
  <si>
    <t>Quantity Shipped</t>
  </si>
  <si>
    <t>Unit Price</t>
  </si>
  <si>
    <t>Code</t>
  </si>
  <si>
    <t>Amount</t>
  </si>
  <si>
    <t>Serial Numbers:</t>
  </si>
  <si>
    <t>Total</t>
  </si>
  <si>
    <t>Sales Tax</t>
  </si>
  <si>
    <t>Total of Invoice</t>
  </si>
  <si>
    <t>Shipper</t>
  </si>
  <si>
    <t>d.</t>
  </si>
  <si>
    <t>CAUTION:  Inaccurate entries will be transferred throughout the entire workbook.</t>
  </si>
  <si>
    <t>AS9102/FAI Guidelines</t>
  </si>
  <si>
    <t>Determine when a FAI is required; refer to PAL 165; when in doubt ask.</t>
  </si>
  <si>
    <t>Variables data is required unless it feasibly does not make sense.</t>
  </si>
  <si>
    <r>
      <t xml:space="preserve">Pay attention to how the fields are identified:  </t>
    </r>
    <r>
      <rPr>
        <b/>
        <sz val="11"/>
        <color theme="1"/>
        <rFont val="Calibri"/>
        <family val="2"/>
        <scheme val="minor"/>
      </rPr>
      <t>Required</t>
    </r>
    <r>
      <rPr>
        <sz val="11"/>
        <color theme="1"/>
        <rFont val="Calibri"/>
        <family val="2"/>
        <scheme val="minor"/>
      </rPr>
      <t xml:space="preserve">, </t>
    </r>
    <r>
      <rPr>
        <b/>
        <i/>
        <sz val="11"/>
        <color theme="1"/>
        <rFont val="Calibri"/>
        <family val="2"/>
        <scheme val="minor"/>
      </rPr>
      <t>Conditionally Required</t>
    </r>
    <r>
      <rPr>
        <sz val="11"/>
        <color theme="1"/>
        <rFont val="Calibri"/>
        <family val="2"/>
        <scheme val="minor"/>
      </rPr>
      <t>, and Optional.</t>
    </r>
  </si>
  <si>
    <t>Do not leave a field blank; utilize "n/a" or a dash.</t>
  </si>
  <si>
    <t>Inspection methodologies need to be representative of production inspection equipment.</t>
  </si>
  <si>
    <t>However, there are times that a customer requires variables data when the gage makes more sense; both need to be recorded.</t>
  </si>
  <si>
    <t>Ranges of a multiple feature such as a patterned hole diameter is acceptable unless otherwise specified.</t>
  </si>
  <si>
    <t>A tool used to create a set of characteristics is not allowed to measure and accept the characteristics.</t>
  </si>
  <si>
    <t>It is not acceptable to utilize multiple parts to complete a FAI.</t>
  </si>
  <si>
    <t>BASIC and references dimensions are not required unless otherwise stated.</t>
  </si>
  <si>
    <t>All notes are required.</t>
  </si>
  <si>
    <t>When qualified gages are used for measuring (ex. radius gage), then record the value or range of the gage as appropriate.</t>
  </si>
  <si>
    <t>Standard catalogue items should be captured on Form 2.</t>
  </si>
  <si>
    <t>Modified standard catalogue items should be captured on Form 1 (FAI is most likely required for the component part).</t>
  </si>
  <si>
    <t>Supplier's Name and Address:</t>
  </si>
  <si>
    <t>AS9102 Guidelines</t>
  </si>
  <si>
    <t>AS9102 Form 2</t>
  </si>
  <si>
    <t>Revision</t>
  </si>
  <si>
    <t>Production</t>
  </si>
  <si>
    <t>Key Contact / Phone:</t>
  </si>
  <si>
    <t>Document Control No.:</t>
  </si>
  <si>
    <t>Core Team</t>
  </si>
  <si>
    <t>Quality Engineer:</t>
  </si>
  <si>
    <t>Program Manager:</t>
  </si>
  <si>
    <t>Part Name / Description:</t>
  </si>
  <si>
    <t>Manufacturing Engineer:</t>
  </si>
  <si>
    <t>Design/Lead Engineer:</t>
  </si>
  <si>
    <t>Supplier / Plant:</t>
  </si>
  <si>
    <t>Supplier/Cage Code:</t>
  </si>
  <si>
    <t>Legend for Special Characteristic Class:</t>
  </si>
  <si>
    <r>
      <t>KPC</t>
    </r>
    <r>
      <rPr>
        <sz val="10"/>
        <rFont val="Arial"/>
        <family val="2"/>
      </rPr>
      <t xml:space="preserve"> = Key Product Characteristic</t>
    </r>
  </si>
  <si>
    <r>
      <t xml:space="preserve">CC </t>
    </r>
    <r>
      <rPr>
        <sz val="10"/>
        <rFont val="Arial"/>
        <family val="2"/>
      </rPr>
      <t>= Critical Characteristic</t>
    </r>
  </si>
  <si>
    <r>
      <t>MA</t>
    </r>
    <r>
      <rPr>
        <sz val="10"/>
        <rFont val="Arial"/>
        <family val="2"/>
      </rPr>
      <t xml:space="preserve"> = Major Characteristic</t>
    </r>
  </si>
  <si>
    <r>
      <t>MI</t>
    </r>
    <r>
      <rPr>
        <sz val="10"/>
        <rFont val="Arial"/>
        <family val="2"/>
      </rPr>
      <t xml:space="preserve"> = Minor Characteristic</t>
    </r>
  </si>
  <si>
    <t>Unless otherwise specified by the end Customer, this legend will apply</t>
  </si>
  <si>
    <r>
      <t>SC</t>
    </r>
    <r>
      <rPr>
        <sz val="10"/>
        <rFont val="Arial"/>
        <family val="2"/>
      </rPr>
      <t xml:space="preserve"> = Special/Significant Characteristic</t>
    </r>
  </si>
  <si>
    <t>Characteristics</t>
  </si>
  <si>
    <t>Methods</t>
  </si>
  <si>
    <t>Process No.</t>
  </si>
  <si>
    <t>Process Name / Operation/Work Instruction Description</t>
  </si>
  <si>
    <t>Machine, Device, Jig Tools for Manufacturing</t>
  </si>
  <si>
    <t>Product</t>
  </si>
  <si>
    <t>Process</t>
  </si>
  <si>
    <t>Spec Char Class</t>
  </si>
  <si>
    <t>Supporting Documentation</t>
  </si>
  <si>
    <t>Product / Process Specification Tolerance</t>
  </si>
  <si>
    <t>Evaluation / Measurement Technique</t>
  </si>
  <si>
    <t>Sample Size and Frequency</t>
  </si>
  <si>
    <t>Control Method</t>
  </si>
  <si>
    <t>Responsibility</t>
  </si>
  <si>
    <t>Reaction Plan</t>
  </si>
  <si>
    <t>QA</t>
  </si>
  <si>
    <t xml:space="preserve">Other:  </t>
  </si>
  <si>
    <t>Control Plan</t>
  </si>
  <si>
    <t>Contract / PO Number:</t>
  </si>
  <si>
    <t>105</t>
  </si>
  <si>
    <t>110</t>
  </si>
  <si>
    <t>115</t>
  </si>
  <si>
    <t>120</t>
  </si>
  <si>
    <t>125</t>
  </si>
  <si>
    <t>205</t>
  </si>
  <si>
    <t>210</t>
  </si>
  <si>
    <t>215</t>
  </si>
  <si>
    <t>220</t>
  </si>
  <si>
    <t>225</t>
  </si>
  <si>
    <t>Identify Operation Name here</t>
  </si>
  <si>
    <t>PFMEA</t>
  </si>
  <si>
    <t>Process Flow</t>
  </si>
  <si>
    <t>Process Flow - SQAR 26</t>
  </si>
  <si>
    <t>Legend:</t>
  </si>
  <si>
    <t>Delay</t>
  </si>
  <si>
    <t>Sort</t>
  </si>
  <si>
    <t>Decision</t>
  </si>
  <si>
    <t>Preparation</t>
  </si>
  <si>
    <t>Process with Inspection</t>
  </si>
  <si>
    <t>Control Plan SQAR - 20</t>
  </si>
  <si>
    <t>Reference:  Potential Failure Mode and Effects Analysis (FMEA) Reference Manual 3rd Edition (QS-9000)</t>
  </si>
  <si>
    <t>Risk Assessment Matrix</t>
  </si>
  <si>
    <t>O/S</t>
  </si>
  <si>
    <t>This matrix is used to determine whether a corrective action is required or not.  A corrective action is not needed if the Detection number is less than the intersection of Occurrence (Vertical) and Severity (Horizontal).</t>
  </si>
  <si>
    <t>RATING</t>
  </si>
  <si>
    <t>DEGREE OF SEVERITY</t>
  </si>
  <si>
    <t>PROBABILITY OF OCCURRENCE</t>
  </si>
  <si>
    <t>ABILITY TO DETECT</t>
  </si>
  <si>
    <t>Manufacturing/Assembly Effect</t>
  </si>
  <si>
    <t>Product Quality Effect</t>
  </si>
  <si>
    <t xml:space="preserve">Customer </t>
  </si>
  <si>
    <t>FREQUENCY
( 1 in … )</t>
  </si>
  <si>
    <t>Ppk</t>
  </si>
  <si>
    <t>Opportunity for Detection</t>
  </si>
  <si>
    <t>Likelihood of Detection by Process Controls</t>
  </si>
  <si>
    <t>No effect</t>
  </si>
  <si>
    <t>No discernable effect.</t>
  </si>
  <si>
    <t>Customer will not notice the adverse effect or it is insignificant</t>
  </si>
  <si>
    <t>Likelihood of occurrence is remote</t>
  </si>
  <si>
    <t>&gt; 1.67</t>
  </si>
  <si>
    <t>Discrepant parts cannot be made because item has been error-proofed by process and/or product design.</t>
  </si>
  <si>
    <t>Reliable detection controls known with similar processes or products.  Controls are certain to detect the failure mode.
(p is almost 0)</t>
  </si>
  <si>
    <t>Minor Disruption</t>
  </si>
  <si>
    <t>Slight inconvienance to process, operation or operator.</t>
  </si>
  <si>
    <t>A few individual parts may need to be reworked, but the extent is limited.</t>
  </si>
  <si>
    <t>Annoyance</t>
  </si>
  <si>
    <t>Customer will probably experience slight annoyance</t>
  </si>
  <si>
    <t>Low failure rate with supporting documentation</t>
  </si>
  <si>
    <t>&gt;1.33</t>
  </si>
  <si>
    <t>Error detection in-station by automatic gaugin with automatic stop feature.  Cannot pass discrepant part.</t>
  </si>
  <si>
    <t>Extremely low probability of reaching the customer without detection.  History with similar processes.
(0&lt;p&lt;0.01)</t>
  </si>
  <si>
    <t>Moderate Disruption</t>
  </si>
  <si>
    <t>Minor deviation from the primary process with no significant reduction in line speed and no added manpower required.</t>
  </si>
  <si>
    <t>A portion (&lt;50%) of production run may have to be reworked in station before it is processed.</t>
  </si>
  <si>
    <t>Customer will experience annoyance due to the slight degradation of performance</t>
  </si>
  <si>
    <t>Low failure rate without supporting documentation</t>
  </si>
  <si>
    <t>&gt;1.20</t>
  </si>
  <si>
    <t>Error detection in-station, or error detection in subsequent operations by multiple layers of acceptance.  Cannot accept discrepant part.</t>
  </si>
  <si>
    <t>Low probability of reaching the customer without detection. (0.01&lt;p&lt;0.05)</t>
  </si>
  <si>
    <t>Minor deviation from the primary process with slight reduction in line speed, but no added manpower required.</t>
  </si>
  <si>
    <r>
      <rPr>
        <sz val="10"/>
        <rFont val="Symbol"/>
        <family val="1"/>
        <charset val="2"/>
      </rPr>
      <t>³</t>
    </r>
    <r>
      <rPr>
        <sz val="10"/>
        <rFont val="Arial"/>
        <family val="2"/>
      </rPr>
      <t>50% of production run may have to be reworked in station before it is processed.</t>
    </r>
  </si>
  <si>
    <t>Customer dissatisfaction due to reduced performance</t>
  </si>
  <si>
    <t>Occasional failures</t>
  </si>
  <si>
    <t>&gt;1.1</t>
  </si>
  <si>
    <t>Error detection in subsequent operations, OR gauging performed on setup and first piece check.</t>
  </si>
  <si>
    <t>Likely to be detected before reaching the customer. (0.20&lt;p&lt;0.50)</t>
  </si>
  <si>
    <t>Major deviation from the primary process with moderate reduction in line speed and/or limited added manpower required.</t>
  </si>
  <si>
    <t>&lt;50% of the production run may have to be reworked off line and accepted.</t>
  </si>
  <si>
    <t>Loss or Degradation of Secondary Function</t>
  </si>
  <si>
    <t>Customer is made uncomfortable or their productivity is reduced by the continued degradation of the effect</t>
  </si>
  <si>
    <t>Relatively moderate failure rate with supporting documentation</t>
  </si>
  <si>
    <t>&gt;1.0</t>
  </si>
  <si>
    <t>Control is based on variable gauging after parts have left the station, or Go/No-Go gauging performed on 100% of the parts after parts have left the station.</t>
  </si>
  <si>
    <t>Might be detected before reaching the customer. (0.20&lt;p&lt;0.50)</t>
  </si>
  <si>
    <t>Major deviation from primary process with significant decreased line speed and/or added manpower required.</t>
  </si>
  <si>
    <r>
      <rPr>
        <sz val="10"/>
        <rFont val="Symbol"/>
        <family val="1"/>
        <charset val="2"/>
      </rPr>
      <t>³</t>
    </r>
    <r>
      <rPr>
        <sz val="10"/>
        <rFont val="Arial"/>
        <family val="2"/>
      </rPr>
      <t>50% of production run may have to be reworked off line and accepted.</t>
    </r>
  </si>
  <si>
    <t>Warranty repair, down time or significant manufacturing or assembly complaint</t>
  </si>
  <si>
    <t>Moderate failure rate without supporting documentation</t>
  </si>
  <si>
    <t>&gt;0.94</t>
  </si>
  <si>
    <t>Control is achieved with charting methods, such as SPC.</t>
  </si>
  <si>
    <t>Unlikely to be detected before reaching the customer.  (0.50&lt;p&lt;0.70)</t>
  </si>
  <si>
    <t>Signifiicant Distruption</t>
  </si>
  <si>
    <t>Partial line shut down and/or short-term shipment delay.</t>
  </si>
  <si>
    <t>&lt;50% of the product may have to be scrapped.</t>
  </si>
  <si>
    <t>Loss or Degradation of Primary Function</t>
  </si>
  <si>
    <t>High degree of customer dissatisfaction due to component failure without complete loss of function.  Productivity impacted by high scrap or rework levels.</t>
  </si>
  <si>
    <t>Relatively high failure rate with supporting documentation</t>
  </si>
  <si>
    <t>&gt;0.86</t>
  </si>
  <si>
    <t>Control is achieved with double visual inspection.</t>
  </si>
  <si>
    <t>Highly unlikely to detect before reaching the customer.  (0.70&lt;p&lt;0.90)</t>
  </si>
  <si>
    <t>Major Disruption</t>
  </si>
  <si>
    <t>Complete line shutdown and/or long-term shipment delay.</t>
  </si>
  <si>
    <r>
      <rPr>
        <sz val="10"/>
        <rFont val="Symbol"/>
        <family val="1"/>
        <charset val="2"/>
      </rPr>
      <t>³</t>
    </r>
    <r>
      <rPr>
        <sz val="10"/>
        <rFont val="Arial"/>
        <family val="2"/>
      </rPr>
      <t>50% of the product may have to be scrapped.</t>
    </r>
  </si>
  <si>
    <t>Very high degree of dissatisfaction due to the loss of function without a negative impact on safety or governmental regulations</t>
  </si>
  <si>
    <t>High failure rate without supporting documentation</t>
  </si>
  <si>
    <t>&gt;0.78</t>
  </si>
  <si>
    <t>Control is achieved with visual inspection only.</t>
  </si>
  <si>
    <t>Poor chance of detection.  (0.90&lt;p&lt;0.95)</t>
  </si>
  <si>
    <t>Failure to meet Safety and/or Reulatory Requirements</t>
  </si>
  <si>
    <t>May endanger operator with warning.</t>
  </si>
  <si>
    <t>Customer endangered due to the adverse effect on safe system performance with warning before failure or violation of governmental regulations</t>
  </si>
  <si>
    <t>Failure is almost certain based on specifications or significant DV testing</t>
  </si>
  <si>
    <t>&gt;0.55</t>
  </si>
  <si>
    <t>Control is achieved with indirect or random checks only.</t>
  </si>
  <si>
    <t>Extremely poor chance of detection (0.95&lt;p&lt;0.99)</t>
  </si>
  <si>
    <t>May endanger operator without warning.</t>
  </si>
  <si>
    <t>Customer endangered due to the adverse effect on safe system performance without warning before failure or violation of governmental regulations</t>
  </si>
  <si>
    <t>Assured of failure based on specifications or significant DV testing</t>
  </si>
  <si>
    <t>&lt;0.55</t>
  </si>
  <si>
    <t>No detection opportunity.</t>
  </si>
  <si>
    <r>
      <t>Nearly certain that failure won't be detected</t>
    </r>
    <r>
      <rPr>
        <sz val="10"/>
        <color theme="1"/>
        <rFont val="Arial"/>
        <family val="2"/>
      </rPr>
      <t>, no process control or not analyzed (p is almost equal to 1)</t>
    </r>
  </si>
  <si>
    <t>Recommend top 5 RPN values be assigned a corrective/improvement action item.</t>
  </si>
  <si>
    <t>Process FMEA Sequence, Ratings, and Assessment</t>
  </si>
  <si>
    <t>PFMEA SQAR - 26</t>
  </si>
  <si>
    <t>Process or Function</t>
  </si>
  <si>
    <t>Severity</t>
  </si>
  <si>
    <r>
      <t xml:space="preserve">Potential  Failure Mode
</t>
    </r>
    <r>
      <rPr>
        <sz val="11"/>
        <color rgb="FFFF0000"/>
        <rFont val="Calibri"/>
        <family val="2"/>
        <scheme val="minor"/>
      </rPr>
      <t>(what can go wrong described in "physical" or technical terms)</t>
    </r>
  </si>
  <si>
    <r>
      <t xml:space="preserve">Potential Effect(s) of Failure 
</t>
    </r>
    <r>
      <rPr>
        <sz val="9"/>
        <color indexed="10"/>
        <rFont val="Arial"/>
        <family val="2"/>
      </rPr>
      <t>(what are the effects of the failure mode stated in terms of product or system performance)</t>
    </r>
  </si>
  <si>
    <r>
      <t xml:space="preserve">Severity
</t>
    </r>
    <r>
      <rPr>
        <sz val="9"/>
        <color rgb="FFFF0000"/>
        <rFont val="Arial"/>
        <family val="2"/>
      </rPr>
      <t>(of the effects)</t>
    </r>
  </si>
  <si>
    <r>
      <t xml:space="preserve">Potential Cause(s)/ Mechanism(s) of Failure
</t>
    </r>
    <r>
      <rPr>
        <sz val="9"/>
        <color rgb="FFFF0000"/>
        <rFont val="Arial"/>
        <family val="2"/>
      </rPr>
      <t>(what are the causes of the failure mode?)</t>
    </r>
  </si>
  <si>
    <r>
      <t xml:space="preserve">Occurrence
</t>
    </r>
    <r>
      <rPr>
        <sz val="9"/>
        <color rgb="FFFF0000"/>
        <rFont val="Arial"/>
        <family val="2"/>
      </rPr>
      <t>(of the cause)</t>
    </r>
  </si>
  <si>
    <r>
      <t xml:space="preserve">Current Process Controls Prevention
</t>
    </r>
    <r>
      <rPr>
        <sz val="9"/>
        <color rgb="FFFF0000"/>
        <rFont val="Arial"/>
        <family val="2"/>
      </rPr>
      <t>(prevent the cause and/or failure mode from occurring)</t>
    </r>
  </si>
  <si>
    <r>
      <t xml:space="preserve">Current Process Controls Detection
</t>
    </r>
    <r>
      <rPr>
        <sz val="9"/>
        <color rgb="FFFF0000"/>
        <rFont val="Arial"/>
        <family val="2"/>
      </rPr>
      <t>(detect the cause and/or failure mode)</t>
    </r>
  </si>
  <si>
    <t>Detection</t>
  </si>
  <si>
    <t>RPN</t>
  </si>
  <si>
    <t>Class</t>
  </si>
  <si>
    <t>Recommended Action(s)</t>
  </si>
  <si>
    <t>Occurrence</t>
  </si>
  <si>
    <t>Assumptions:</t>
  </si>
  <si>
    <t>All parts, COTS, hardware, and CFM are received as acceptable with no defects.  Detection rating assignment takes into account Prevention capabilities.</t>
  </si>
  <si>
    <t>1.1</t>
  </si>
  <si>
    <t>2.1</t>
  </si>
  <si>
    <t>2.2</t>
  </si>
  <si>
    <t>1.2</t>
  </si>
  <si>
    <t>PFMEA Ratings</t>
  </si>
  <si>
    <t>Word version to Excel Workbook with added tabs</t>
  </si>
  <si>
    <t>Added conditional signature block for PM; added additional line for line item</t>
  </si>
  <si>
    <t>11.0 Inspection Rpt Column Data</t>
  </si>
  <si>
    <t>1.0 Instructions</t>
  </si>
  <si>
    <t>3.0 PAL 128</t>
  </si>
  <si>
    <t>Added a page 2 tab and locked cells that should not be changed</t>
  </si>
  <si>
    <t>Added detail based on feedback from suppliers</t>
  </si>
  <si>
    <t>Updated formatting on PAL 128 Page-2</t>
  </si>
  <si>
    <t>3.0 PAL 128 Page-2</t>
  </si>
  <si>
    <t>8.0 Traceability Matrix</t>
  </si>
  <si>
    <t>Updated some formatting</t>
  </si>
  <si>
    <t>CAGE Code:</t>
  </si>
  <si>
    <t>Inspection method and calibration due dates and tool ID have been added to Form 3.</t>
  </si>
  <si>
    <t xml:space="preserve">Added verbiage to the AS9102 guidelines item 13 for tool ID </t>
  </si>
  <si>
    <t>14.0 AS9102 Guidelines</t>
  </si>
  <si>
    <t>17.0 AS9102 Form 3</t>
  </si>
  <si>
    <t>Added tool ID to column 14.b</t>
  </si>
  <si>
    <t>Tab Name</t>
  </si>
  <si>
    <t>Tab No.</t>
  </si>
  <si>
    <t>SQAR-13</t>
  </si>
  <si>
    <t>SQAR-4</t>
  </si>
  <si>
    <t>SQAR-46</t>
  </si>
  <si>
    <t>SQAR-9</t>
  </si>
  <si>
    <t>SQAR-13 and SQAR-21</t>
  </si>
  <si>
    <t>SQAR-18</t>
  </si>
  <si>
    <t>SQAR-43</t>
  </si>
  <si>
    <t>SQAR-24</t>
  </si>
  <si>
    <t>SQAR-22</t>
  </si>
  <si>
    <t>SQAR-26</t>
  </si>
  <si>
    <t>SQAR-20</t>
  </si>
  <si>
    <t>4.0 PAL 128 Page-2</t>
  </si>
  <si>
    <t>Compliance SQAR</t>
  </si>
  <si>
    <t>Responsibility &amp; Target Completion Date</t>
  </si>
  <si>
    <t>Actions Taken and Completion Date</t>
  </si>
  <si>
    <t>Requirement</t>
  </si>
  <si>
    <t>20.0 PFMEA</t>
  </si>
  <si>
    <t>Added "Requirement" column; added "Responsibility" to the Target Completion Date column</t>
  </si>
  <si>
    <t>1) Test specimen</t>
  </si>
  <si>
    <t>2) Machining fault</t>
  </si>
  <si>
    <t>3) Handling</t>
  </si>
  <si>
    <t>4) Out of Round</t>
  </si>
  <si>
    <t>5) Delamination</t>
  </si>
  <si>
    <t>7) FOD</t>
  </si>
  <si>
    <t>8) Missing hardware (nuts, bolts, etc.)</t>
  </si>
  <si>
    <t>6) Does not fit machine setup</t>
  </si>
  <si>
    <t>9) Other (describe)</t>
  </si>
  <si>
    <t>In the cells below record serial numbers of those parts that have serial numbers, and record the lot number for those that are not serialized</t>
  </si>
  <si>
    <t>Added more columns to track CFM accepted and rejected information; added reject description and codes</t>
  </si>
  <si>
    <t>Reject Descriptions/Codes:</t>
  </si>
  <si>
    <t>Disposition</t>
  </si>
  <si>
    <t>RFW, RFV, RFD, RFV</t>
  </si>
  <si>
    <t>13.0 As-Built Log</t>
  </si>
  <si>
    <t>Added another column to record reject information and reworded the concessions column</t>
  </si>
  <si>
    <t>5.0 CoC NCV</t>
  </si>
  <si>
    <t>Customer PO/Contract No:</t>
  </si>
  <si>
    <t>Revision/Version/Change No.:</t>
  </si>
  <si>
    <t>GD PO/Contract No.:</t>
  </si>
  <si>
    <t>Upper Limit</t>
  </si>
  <si>
    <t>Lower Limit</t>
  </si>
  <si>
    <t>Feature/Characteristic and Tolerance
with Units of Measure</t>
  </si>
  <si>
    <t>Ex. 1</t>
  </si>
  <si>
    <t>Diameter 5.0 +/- .025 mm</t>
  </si>
  <si>
    <t>Caliper #1234</t>
  </si>
  <si>
    <t>Cal Due Date</t>
  </si>
  <si>
    <r>
      <t xml:space="preserve">CC </t>
    </r>
    <r>
      <rPr>
        <sz val="10"/>
        <rFont val="Arial"/>
        <family val="2"/>
      </rPr>
      <t>= GD-OTS Designated Critical Characteristic</t>
    </r>
  </si>
  <si>
    <r>
      <t>PCD</t>
    </r>
    <r>
      <rPr>
        <sz val="10"/>
        <rFont val="Arial"/>
        <family val="2"/>
      </rPr>
      <t xml:space="preserve"> = Characteristic on Customer's PCD</t>
    </r>
  </si>
  <si>
    <t>Warhead Case N00xxxxxx-x rev xx</t>
  </si>
  <si>
    <t>Incoming Inspection of Pin MS 16555-601</t>
  </si>
  <si>
    <t>Correct material, length, diameter (characteristics)</t>
  </si>
  <si>
    <t>416 Stainless steel dowel pin</t>
  </si>
  <si>
    <t>Visual</t>
  </si>
  <si>
    <t>Each batch</t>
  </si>
  <si>
    <t>Packing Slip w/ CoC</t>
  </si>
  <si>
    <t>Receiving Operator</t>
  </si>
  <si>
    <t>Follow Noncoforming Procedure OP 17-01</t>
  </si>
  <si>
    <t>Steel Material Inspection</t>
  </si>
  <si>
    <t>Material Type 
(drawing Note 1)</t>
  </si>
  <si>
    <t>CC</t>
  </si>
  <si>
    <t>AISI 4140 Steel</t>
  </si>
  <si>
    <t>ASTM A322-07 (4140)</t>
  </si>
  <si>
    <t>Material Certification</t>
  </si>
  <si>
    <t>Quality Inspector</t>
  </si>
  <si>
    <t>Perform heat treat and temper</t>
  </si>
  <si>
    <t>Surface Hardness</t>
  </si>
  <si>
    <t>Heat Treat (H88 or H1C)
(Supplier must be LM approved-American Heat Treating BW1300)</t>
  </si>
  <si>
    <t>QP00xxxxxx</t>
  </si>
  <si>
    <t>AMS 2759/1D; Rockwell "C" 43-46 at identified zones per LAT Plan</t>
  </si>
  <si>
    <t>IAW ASTM E18</t>
  </si>
  <si>
    <t>Every part</t>
  </si>
  <si>
    <t>CoC</t>
  </si>
  <si>
    <t>Heat Treat XYZ</t>
  </si>
  <si>
    <t>Perform structural analysis</t>
  </si>
  <si>
    <t>Yield Strength</t>
  </si>
  <si>
    <t>Independent Lab-American Testing Services</t>
  </si>
  <si>
    <t xml:space="preserve">Average not less than 180 ksi based on all test samples </t>
  </si>
  <si>
    <t>ASTM E8; Longitudinal direction across thread relief area</t>
  </si>
  <si>
    <t>Three test specimens from heat treat coupon, grain direction in the longitudinal direction of the warhead case; One test coupon per each furnace lot IAW ASTM E8</t>
  </si>
  <si>
    <t>Material Certification to GD-OTS for approval prior to starting next step of process</t>
  </si>
  <si>
    <t>Inspection Lab ABC</t>
  </si>
  <si>
    <t>Ultimate Strength</t>
  </si>
  <si>
    <t>Average not less than 200 ksi based on all test samples</t>
  </si>
  <si>
    <t>Three test specimens from heat treat coupon, grain direction in the longitudinal direction of the warhead case; One test coupon per each furnance lot IAW ASTM E8</t>
  </si>
  <si>
    <t>% Elongation</t>
  </si>
  <si>
    <t>Average of 12% based on all samples with no sample reading below 9%</t>
  </si>
  <si>
    <t>Continue operations/inspections</t>
  </si>
  <si>
    <t>CNC Lathe and Milling Machines</t>
  </si>
  <si>
    <t>Product Specifications</t>
  </si>
  <si>
    <t>Per Job Traveler</t>
  </si>
  <si>
    <t>As appropriate</t>
  </si>
  <si>
    <t>First and Last Piece</t>
  </si>
  <si>
    <t>Job Traveler</t>
  </si>
  <si>
    <t>Operator</t>
  </si>
  <si>
    <t>Thread Diameter (2:C9)</t>
  </si>
  <si>
    <t>5.500"-8 ACME-2G</t>
  </si>
  <si>
    <t>Micrometer 
(3-wire method)</t>
  </si>
  <si>
    <t>Thread Form (2:C9)</t>
  </si>
  <si>
    <t>Optical Comparator</t>
  </si>
  <si>
    <t>Inspect part for metalurgical fatigue (cracks)</t>
  </si>
  <si>
    <t>Homogeneity</t>
  </si>
  <si>
    <t>Before Plating (Acuren)</t>
  </si>
  <si>
    <t>MIL-STD 1907 Grade A, Table 1</t>
  </si>
  <si>
    <t>ASTM E 1444
Magnetic Particle</t>
  </si>
  <si>
    <t>Inspection Report (CoC)</t>
  </si>
  <si>
    <t>Furnace</t>
  </si>
  <si>
    <t>Stress Relief</t>
  </si>
  <si>
    <t>ASTM B633-98</t>
  </si>
  <si>
    <t>Job Traveler
(Furnace Chart)</t>
  </si>
  <si>
    <t>Perform plating process</t>
  </si>
  <si>
    <t>Protective Finish</t>
  </si>
  <si>
    <t>Zinc Plating with Supplemental Chromate (P42)
(Supplier must be LM approved-Techmetals QQQ1D6)</t>
  </si>
  <si>
    <t>IAW MIL-STD-186 Code 382 (ASTM B633-98) Type II Class Fe/Zn 13 (must not be on LM's Prohibited Materials List 79721298); a non-hexavalent chromate is required</t>
  </si>
  <si>
    <t>ANSI/NCSL Z540-1-1994/ISO-10012-1</t>
  </si>
  <si>
    <t>Material Certification
(CoC)</t>
  </si>
  <si>
    <t>Plater XYZ</t>
  </si>
  <si>
    <t>Perform post bake</t>
  </si>
  <si>
    <t>Hydrogen Embrittlement 
(LM supplier approval not required-Techmetals QQQ1D6)</t>
  </si>
  <si>
    <t>Install Pin MS 16535-160</t>
  </si>
  <si>
    <t>Correct quantity</t>
  </si>
  <si>
    <t>Press Fit</t>
  </si>
  <si>
    <t>PCD</t>
  </si>
  <si>
    <t>2 pins</t>
  </si>
  <si>
    <t>Part-to-Print Inspection</t>
  </si>
  <si>
    <t>Diameter (1:E9)</t>
  </si>
  <si>
    <t>All dimensions apply after finish (Note 6)</t>
  </si>
  <si>
    <r>
      <t>154.18 +0/-0.13 mm
(154.05 - 154.18)</t>
    </r>
    <r>
      <rPr>
        <sz val="10"/>
        <rFont val="Symbol"/>
        <family val="1"/>
        <charset val="2"/>
      </rPr>
      <t/>
    </r>
  </si>
  <si>
    <t>CMM</t>
  </si>
  <si>
    <t>Dimensional Inspection Record</t>
  </si>
  <si>
    <t>True Position of Diameter (1:E9)</t>
  </si>
  <si>
    <t xml:space="preserve"> Dia 0.26 mm MMC</t>
  </si>
  <si>
    <t>Total Runout (1:F5)</t>
  </si>
  <si>
    <t>0.08 mm B-E</t>
  </si>
  <si>
    <t>Length (1:F5)</t>
  </si>
  <si>
    <t>428.49 +/- 0.13 mm
(428.36 - 428.62)</t>
  </si>
  <si>
    <t>Parallelism (1:F3)</t>
  </si>
  <si>
    <t>0.03 mm max</t>
  </si>
  <si>
    <t>Width (1:F2)</t>
  </si>
  <si>
    <t>22.86 +/- 0.13 mm
(22.73 - 22.99)</t>
  </si>
  <si>
    <t>Width (2:G10)</t>
  </si>
  <si>
    <t>1.27 +/- 0.13 mm
(1.14 - 1.40)</t>
  </si>
  <si>
    <t>Slyvac</t>
  </si>
  <si>
    <t>3.18 +0.26/- 0 mm
(3.05 - 3.31)</t>
  </si>
  <si>
    <t>Angle (2:F9)</t>
  </si>
  <si>
    <t>45 +/- 5 deg</t>
  </si>
  <si>
    <t>C=0 Sampling Plan (SQAR 39); AQL = 4.0</t>
  </si>
  <si>
    <t>Radus (2:G6)</t>
  </si>
  <si>
    <t>0.25mm max</t>
  </si>
  <si>
    <t>Radius Gage</t>
  </si>
  <si>
    <t>0.51 +/- 0.13 mm</t>
  </si>
  <si>
    <t>Diameter (2:E11)</t>
  </si>
  <si>
    <t>135.52 +/- 0.13 mm
(135.39 - 135.65)</t>
  </si>
  <si>
    <t>True Position of Diameter (2:E11)</t>
  </si>
  <si>
    <t>Dia 0.51 mm MMC</t>
  </si>
  <si>
    <t>Diameter (2:E8)</t>
  </si>
  <si>
    <t>142.23+0/-0.06 mm</t>
  </si>
  <si>
    <t>True Position of Diameter (2:E8)</t>
  </si>
  <si>
    <t>Dia 0.13 mm MMC</t>
  </si>
  <si>
    <t>Perpendicularity (2:E8)</t>
  </si>
  <si>
    <t>Dia 0.03 mm MMC</t>
  </si>
  <si>
    <t>5.500"-8 ACME 2G</t>
  </si>
  <si>
    <t>Micrometer
(3-wire method)</t>
  </si>
  <si>
    <t>True Position (2:C9)</t>
  </si>
  <si>
    <t>Dia 0.11mm MMC</t>
  </si>
  <si>
    <t>Sylvac</t>
  </si>
  <si>
    <t>Hole Diameter (3:D5)</t>
  </si>
  <si>
    <t>4x 6.60 +/- 0.25</t>
  </si>
  <si>
    <t>Hole Depth (3:D5)</t>
  </si>
  <si>
    <t>3.18 +/- 0.13 mm</t>
  </si>
  <si>
    <t>True Position (3:D5)</t>
  </si>
  <si>
    <t>Weight</t>
  </si>
  <si>
    <t>MI</t>
  </si>
  <si>
    <t>Est. 12.04kg</t>
  </si>
  <si>
    <t>Scale</t>
  </si>
  <si>
    <t>All other dimensions excluding reference and basic</t>
  </si>
  <si>
    <t>Per N00675111 drawing at the latest revision</t>
  </si>
  <si>
    <t>Workmanship</t>
  </si>
  <si>
    <t>Free from burrs and sharp edges to 0.20 max</t>
  </si>
  <si>
    <t>Pin Protrusion (2:B8)</t>
  </si>
  <si>
    <t>MS 16555-601 Pin
2 x 2.54 mm max Protrusion</t>
  </si>
  <si>
    <t>Height Gage</t>
  </si>
  <si>
    <t>True Position (2:B8)</t>
  </si>
  <si>
    <t>Dia 0.03 mm max</t>
  </si>
  <si>
    <t>Part Identification and Location (Note 5)</t>
  </si>
  <si>
    <t>Dot Peen</t>
  </si>
  <si>
    <t>Drawing no., serial no., and rev no. per MIL-STD-130 and located at 2:E3 per N00xxxxxx drawing;
"4R854-N00xxxxxx-1
MFR-1T5D3
S/N _______"</t>
  </si>
  <si>
    <t>Prepare and send documents per PO SQAR assignments to GD-OTS for approval to ship</t>
  </si>
  <si>
    <t>PO SQARs</t>
  </si>
  <si>
    <t>GD-OTS PO</t>
  </si>
  <si>
    <t>Review and Analysis</t>
  </si>
  <si>
    <t>Every shipment</t>
  </si>
  <si>
    <t>GD-OTS PAL 128</t>
  </si>
  <si>
    <t>Quality Engineer</t>
  </si>
  <si>
    <t>Correct errors</t>
  </si>
  <si>
    <t>Prepare shipment to xyz</t>
  </si>
  <si>
    <t>Review shipping documents for completeness</t>
  </si>
  <si>
    <t>1) Approved PAL 128
2) Packing Slip
3) Deviations/Waivers
4) Green Quality Tag "OK to Ship"</t>
  </si>
  <si>
    <t>PO</t>
  </si>
  <si>
    <t>Shipping</t>
  </si>
  <si>
    <t>Contact Supervisor</t>
  </si>
  <si>
    <t>New Tab 19.0</t>
  </si>
  <si>
    <t>Added control plan example to the workbook; new spreadsheet affected numbering of tabs</t>
  </si>
  <si>
    <t>Control Plan EXAMPLE</t>
  </si>
  <si>
    <t>PAL 164 latest revision in its entirety; PAL 165 latest revision SQARs - 2, 12, 13, 14, 29, 32, 39, 49, 52</t>
  </si>
  <si>
    <t>Feature/Characteristic and Tolerance with Units of Measure</t>
  </si>
  <si>
    <t>6.00 +/- 0.05 mm</t>
  </si>
  <si>
    <t>Dec-2020</t>
  </si>
  <si>
    <t>4.0</t>
  </si>
  <si>
    <t>SN or marked sample number</t>
  </si>
  <si>
    <t>10.0 Inspection Rpt - Row Data</t>
  </si>
  <si>
    <t>11.0 Inspection Rpt - Column Data</t>
  </si>
  <si>
    <t>Supplier Number or Cage Code:</t>
  </si>
  <si>
    <t>Document No.</t>
  </si>
  <si>
    <t>Added example to inspection reports and conditional formatting</t>
  </si>
  <si>
    <t>Point of Contact (POC Name and Phone):</t>
  </si>
  <si>
    <t>Added customer contract number; removed GD Logo to prevent confusion from suppliers</t>
  </si>
  <si>
    <t>Supplier Name and Address</t>
  </si>
  <si>
    <t>Removed GD-OTS logos and added supplier name and address</t>
  </si>
  <si>
    <t>all</t>
  </si>
  <si>
    <t>Revision History of the Actual Tabs</t>
  </si>
  <si>
    <r>
      <t xml:space="preserve">CoC </t>
    </r>
    <r>
      <rPr>
        <i/>
        <sz val="11"/>
        <color theme="1"/>
        <rFont val="Calibri"/>
        <family val="2"/>
        <scheme val="minor"/>
      </rPr>
      <t>(Supplier to GD)</t>
    </r>
  </si>
  <si>
    <t>CoC (GD to Customer)</t>
  </si>
  <si>
    <t>115 Hart Street
Niceville, FL  32578</t>
  </si>
  <si>
    <t>Part Revision and STAMP:</t>
  </si>
  <si>
    <t>General Dynamics-OTS hereby certifities that the items described above meet the requirements of the PO in-full, and that all exceptions, waivers, deviations, and/or nonconforming conditions are identified in Section E.  Any and all documentation required by the purchase order is included herein and is accurate, complete, and true.</t>
  </si>
  <si>
    <t>Any changes, deviations, substitutions, or nonconforming materials/equipment require written approval by the customer prior to shipment.  Do NOT deliver/ship without concessions being approved by the Customer.  Reference authorizing document(s) below.</t>
  </si>
  <si>
    <t>C.  GD-OTS Information (CAGE Code:  4R854)</t>
  </si>
  <si>
    <t>23.0 CoC to Customer</t>
  </si>
  <si>
    <t>Added new tab 23.0 which is CoC to the Customer (GD use only); revised instructions accordingly</t>
  </si>
  <si>
    <t>14a. Inspection Method and Tool ID:</t>
  </si>
  <si>
    <t>14b. Calibration Due Date:</t>
  </si>
  <si>
    <t>Changed tabs 7 and 8 to required; changed information into table format and added columns for applicability to SQAR-13, and SQAR-22, and SQAR to Comply, and Remarks; added question to SQAR-46 to verify any changes to supplier documentation in regards to manufacturing/inspection of product</t>
  </si>
  <si>
    <t>Added prohibited practice question, clarified FAI submittal, revised some of the numbers and letters to match latest PAL 165; added more questions for the ADC, documentation control list, control plan, and special processes</t>
  </si>
  <si>
    <t>Supplier Comments</t>
  </si>
  <si>
    <t>General Dynamics (if required):</t>
  </si>
  <si>
    <t>Customer (if required):</t>
  </si>
  <si>
    <t>DCMA (if required):</t>
  </si>
  <si>
    <t>5.0 CoC</t>
  </si>
  <si>
    <t>Added signatures holders for GD, Customer, and DCMA</t>
  </si>
  <si>
    <t>Added to include GD documents in Document Control List</t>
  </si>
  <si>
    <t>7.0 Documentation Control List</t>
  </si>
  <si>
    <t>In general, are rejected parts tagged and segregated?</t>
  </si>
  <si>
    <t>In general, are correct revisions of WI's on the floor?</t>
  </si>
  <si>
    <t>In general, are operators trained to perform the job tasked to do?</t>
  </si>
  <si>
    <t>Added to line 19: (i.e. Grade/Material Type, A1008, tensile, density, hardness, composition, etc.)? Document Material Type/Grade and Report/Certificate number on worksheet.</t>
  </si>
  <si>
    <t>D. Neely</t>
  </si>
  <si>
    <t>Cleanliness of machinery, storage areas, floors, etc.?</t>
  </si>
  <si>
    <t>Added line 38, Has (Customer Source/FAI/Data Packages) been uploaded to the Share Point site? Added Supplier not required to respond to this. In the comment section; Added new 39 thru 44; added lot number to header</t>
  </si>
  <si>
    <t>Includes all procedures and work instructions utilized to manufacture and inspect parts to include machine programs and recipes from the supplier and any and all documents supplied from GD via PO</t>
  </si>
  <si>
    <t>PAL 164</t>
  </si>
  <si>
    <t>PAL 165</t>
  </si>
  <si>
    <t>PAL 126</t>
  </si>
  <si>
    <t>Data/Source Inspection Request/Approval Workbook</t>
  </si>
  <si>
    <t>Supplemental Quality Assurance Requirements</t>
  </si>
  <si>
    <t>General Quality Assurance Requirements</t>
  </si>
  <si>
    <t>SN or Part 1</t>
  </si>
  <si>
    <t>SN or Part 2</t>
  </si>
  <si>
    <t>SN or Part 3</t>
  </si>
  <si>
    <t>SN or Part 4</t>
  </si>
  <si>
    <t>SN or Part 5</t>
  </si>
  <si>
    <t>SN or Part 6</t>
  </si>
  <si>
    <t>SN or Part 7</t>
  </si>
  <si>
    <t>SN or Part 8</t>
  </si>
  <si>
    <t>SN or Part 9</t>
  </si>
  <si>
    <t>SN or Part 10</t>
  </si>
  <si>
    <t>Reject Description/Code</t>
  </si>
  <si>
    <t>Changed tab 8.0 from Traceaibility Matrix to NC Traceability Control</t>
  </si>
  <si>
    <t>8.0 Traceability Matrix
1.0 Instructions</t>
  </si>
  <si>
    <t>Any findings in these areas found by GD-OTS may result in a SCAR</t>
  </si>
  <si>
    <t>C.Zlata</t>
  </si>
  <si>
    <r>
      <t xml:space="preserve">Changed tab 4.0 PAL 128 page 2. Added  ID number 39 to  state the following to the Requirement Description, </t>
    </r>
    <r>
      <rPr>
        <b/>
        <u/>
        <sz val="10"/>
        <color theme="1"/>
        <rFont val="Calibri"/>
        <family val="2"/>
        <scheme val="minor"/>
      </rPr>
      <t>"When ISO or AS9100 is required, have you uploaded the suppliers Certification to the, Supplier QMS List (formerly ASL), on the Quality Share Point site?"</t>
    </r>
  </si>
  <si>
    <t>Added what to do if Excel is not populating fields automatically (glitch)</t>
  </si>
  <si>
    <t>Corrected formula on the CoC</t>
  </si>
  <si>
    <t>Do the shipping labels and shippers match PAL 128 and CoC for lot number and serial numbers?</t>
  </si>
  <si>
    <t>Q. Hoang / C. Hope</t>
  </si>
  <si>
    <t>E. Colvin</t>
  </si>
  <si>
    <t>10.0 &amp; 11.0</t>
  </si>
  <si>
    <t xml:space="preserve">Remove conditional formatting rules and reapplied them to each row and column. Corrected spelling errors. </t>
  </si>
  <si>
    <t>CAGE Code or Supplier ID:</t>
  </si>
  <si>
    <t>Did you witness actual measurements, tests, or inspections?</t>
  </si>
  <si>
    <t>Added Director of PM Conditional signature and date</t>
  </si>
  <si>
    <t xml:space="preserve">Part Description:  </t>
  </si>
  <si>
    <t xml:space="preserve">Lot No:  </t>
  </si>
  <si>
    <t>Are measuring devices on the floor and/or in the lab have calibration labels?</t>
  </si>
  <si>
    <t>Revised items 21, 23, and 25 as they referred to the wrong SQAR-13 letter; and corrected word typos; added new item 38 for shipping labels. Applied conditional formatting to form to easily identify missed items.  Added new question 40.</t>
  </si>
  <si>
    <t>Brief Explanation of Change</t>
  </si>
  <si>
    <t>Updated to allow adjustments to column widths and row deletion.  Added column for explanation of changes</t>
  </si>
  <si>
    <t>DOCUMENT CONTROL No.:</t>
  </si>
  <si>
    <t>rev</t>
  </si>
  <si>
    <r>
      <rPr>
        <b/>
        <i/>
        <sz val="14"/>
        <rFont val="Arial"/>
        <family val="2"/>
      </rPr>
      <t>Part Name</t>
    </r>
    <r>
      <rPr>
        <b/>
        <sz val="14"/>
        <rFont val="Arial"/>
        <family val="2"/>
      </rPr>
      <t xml:space="preserve"> Revision History Section</t>
    </r>
  </si>
  <si>
    <t>Added new tab per supplier request</t>
  </si>
  <si>
    <t>20.1 CP Revision History</t>
  </si>
  <si>
    <t>CP Revision History</t>
  </si>
  <si>
    <r>
      <rPr>
        <b/>
        <sz val="9"/>
        <color indexed="8"/>
        <rFont val="Calibri"/>
        <family val="2"/>
      </rPr>
      <t>Serialization</t>
    </r>
    <r>
      <rPr>
        <sz val="9"/>
        <color indexed="8"/>
        <rFont val="Calibri"/>
        <family val="2"/>
      </rPr>
      <t xml:space="preserve">:  Have the parts been serialized with a unique and non-repeating number, and documented as needed on inspection reports, packing slips, etc.? </t>
    </r>
  </si>
  <si>
    <r>
      <rPr>
        <b/>
        <sz val="9"/>
        <color indexed="8"/>
        <rFont val="Calibri"/>
        <family val="2"/>
      </rPr>
      <t>Calibration System</t>
    </r>
    <r>
      <rPr>
        <sz val="9"/>
        <color indexed="8"/>
        <rFont val="Calibri"/>
        <family val="2"/>
      </rPr>
      <t>:  Are all inspection equipment and tooling used to inspect or manufacture parts in the calibration system and a report available upon request?</t>
    </r>
  </si>
  <si>
    <t xml:space="preserve">    Lot Acceptance</t>
  </si>
  <si>
    <t xml:space="preserve">   First Article Inspection</t>
  </si>
  <si>
    <t>First Article / RH Insp. Required</t>
  </si>
  <si>
    <t>General Dynamics OTS</t>
  </si>
  <si>
    <t>General Dynamics OTS Comments</t>
  </si>
  <si>
    <t>This section to be completed by General Dynamics-OTS Quality</t>
  </si>
  <si>
    <t>Added new question to PAL 128 Page-2 for customer source inspection and CoC per corrective action; new SQAR-16; renumbered; added new question pertaining to PAL 127; revised question 22 about shelf life expiration per P. Gardner</t>
  </si>
  <si>
    <t>15.0 AS9102 Form 1</t>
  </si>
  <si>
    <t>Fixed cell format for Block 11 "Supplier Code"</t>
  </si>
  <si>
    <t>Changed tab 4.0 PAL Page-2 to 3.0 PAL Page-2; added new tab 4.0 First Article Checklist</t>
  </si>
  <si>
    <t>3.0 and 4.0 Title changes</t>
  </si>
  <si>
    <t>New Tab 4.0 First Article Inspection Checklist</t>
  </si>
  <si>
    <t>Added due to AS9100 3rd parting finding</t>
  </si>
  <si>
    <t>First Article Inspection (FAI) Checklist</t>
  </si>
  <si>
    <t>The following list of questions is associated with AS9102 and SQAR-22 quality requirements to facilitate a successful FAI between the Supplier and General Dynamics OTS:</t>
  </si>
  <si>
    <t>The following list of questions is associated with "typical" quality requirements (but not limited to) to facilitate a successful source inspection between the Supplier and General Dynamics OTS:</t>
  </si>
  <si>
    <t>Are there any applicable ECN's or Variances?</t>
  </si>
  <si>
    <t>Are there any special requirements that may be listed under SQAR-38 that affect FAI?</t>
  </si>
  <si>
    <t>General Questions Prior to Conducting FAI</t>
  </si>
  <si>
    <t>*</t>
  </si>
  <si>
    <t>R</t>
  </si>
  <si>
    <t>CR</t>
  </si>
  <si>
    <t>O</t>
  </si>
  <si>
    <r>
      <rPr>
        <b/>
        <sz val="9"/>
        <rFont val="Calibri"/>
        <family val="2"/>
        <scheme val="minor"/>
      </rPr>
      <t xml:space="preserve">Fields 1 and 2:  </t>
    </r>
    <r>
      <rPr>
        <sz val="9"/>
        <rFont val="Calibri"/>
        <family val="2"/>
        <scheme val="minor"/>
      </rPr>
      <t>Does the part number and the part name match the PO?</t>
    </r>
  </si>
  <si>
    <r>
      <rPr>
        <b/>
        <sz val="9"/>
        <color theme="1"/>
        <rFont val="Calibri"/>
        <family val="2"/>
        <scheme val="minor"/>
      </rPr>
      <t>Fields 5, 6, and 7:</t>
    </r>
    <r>
      <rPr>
        <sz val="9"/>
        <color theme="1"/>
        <rFont val="Calibri"/>
        <family val="2"/>
        <scheme val="minor"/>
      </rPr>
      <t xml:space="preserve">  Does the part revision level, drawing number, and drawing revision level match the PO?</t>
    </r>
  </si>
  <si>
    <r>
      <rPr>
        <b/>
        <sz val="9"/>
        <color indexed="8"/>
        <rFont val="Calibri"/>
        <family val="2"/>
      </rPr>
      <t>Field 3:</t>
    </r>
    <r>
      <rPr>
        <sz val="9"/>
        <color indexed="8"/>
        <rFont val="Calibri"/>
        <family val="2"/>
      </rPr>
      <t xml:space="preserve">  Has the serial number been documented?</t>
    </r>
  </si>
  <si>
    <r>
      <rPr>
        <b/>
        <sz val="9"/>
        <color theme="1"/>
        <rFont val="Calibri"/>
        <family val="2"/>
        <scheme val="minor"/>
      </rPr>
      <t>Field 9:</t>
    </r>
    <r>
      <rPr>
        <sz val="9"/>
        <color theme="1"/>
        <rFont val="Calibri"/>
        <family val="2"/>
        <scheme val="minor"/>
      </rPr>
      <t xml:space="preserve">  Is there a manufacturing process identified (traveler number, work order, manufacturing plan)?</t>
    </r>
  </si>
  <si>
    <r>
      <rPr>
        <b/>
        <sz val="9"/>
        <color indexed="8"/>
        <rFont val="Calibri"/>
        <family val="2"/>
      </rPr>
      <t>Field 10:</t>
    </r>
    <r>
      <rPr>
        <sz val="9"/>
        <color indexed="8"/>
        <rFont val="Calibri"/>
        <family val="2"/>
      </rPr>
      <t xml:space="preserve">  Is the organization name documented (supplier performing this FAI)?</t>
    </r>
  </si>
  <si>
    <r>
      <rPr>
        <b/>
        <sz val="9"/>
        <color indexed="8"/>
        <rFont val="Calibri"/>
        <family val="2"/>
      </rPr>
      <t>Fields 11 and 12:</t>
    </r>
    <r>
      <rPr>
        <sz val="9"/>
        <color indexed="8"/>
        <rFont val="Calibri"/>
        <family val="2"/>
      </rPr>
      <t xml:space="preserve">  Is the supplier code and PO documented?</t>
    </r>
  </si>
  <si>
    <r>
      <rPr>
        <b/>
        <sz val="9"/>
        <color indexed="8"/>
        <rFont val="Calibri"/>
        <family val="2"/>
      </rPr>
      <t>Field 13:</t>
    </r>
    <r>
      <rPr>
        <sz val="9"/>
        <color indexed="8"/>
        <rFont val="Calibri"/>
        <family val="2"/>
      </rPr>
      <t xml:space="preserve">  Is this a detail part or an assembly FAI and is it marked correctly?</t>
    </r>
  </si>
  <si>
    <r>
      <rPr>
        <b/>
        <sz val="9"/>
        <rFont val="Calibri"/>
        <family val="2"/>
        <scheme val="minor"/>
      </rPr>
      <t>Field 5:</t>
    </r>
    <r>
      <rPr>
        <sz val="9"/>
        <rFont val="Calibri"/>
        <family val="2"/>
        <scheme val="minor"/>
      </rPr>
      <t xml:space="preserve">  Are the materials and/or special processes listed per the parts list or BOM?</t>
    </r>
  </si>
  <si>
    <r>
      <rPr>
        <b/>
        <sz val="9"/>
        <color indexed="8"/>
        <rFont val="Calibri"/>
        <family val="2"/>
      </rPr>
      <t>Fields 15 and 16:</t>
    </r>
    <r>
      <rPr>
        <sz val="9"/>
        <color indexed="8"/>
        <rFont val="Calibri"/>
        <family val="2"/>
      </rPr>
      <t xml:space="preserve">  If this FAI is an assembly, are all the part numbers and names for the component and/or subassembly numbers provided per the parts list or BOM?  This includes any COTS item that has been modified.</t>
    </r>
  </si>
  <si>
    <r>
      <rPr>
        <b/>
        <sz val="9"/>
        <rFont val="Calibri"/>
        <family val="2"/>
      </rPr>
      <t>Field 7:</t>
    </r>
    <r>
      <rPr>
        <sz val="9"/>
        <rFont val="Calibri"/>
        <family val="2"/>
      </rPr>
      <t xml:space="preserve">  Have material or process identified with a Customer code documented?</t>
    </r>
  </si>
  <si>
    <r>
      <rPr>
        <b/>
        <sz val="9"/>
        <rFont val="Calibri"/>
        <family val="2"/>
        <scheme val="minor"/>
      </rPr>
      <t>Field 8:</t>
    </r>
    <r>
      <rPr>
        <sz val="9"/>
        <rFont val="Calibri"/>
        <family val="2"/>
        <scheme val="minor"/>
      </rPr>
      <t xml:space="preserve">  Are supplier codes (vendor ID number, etc.) documented when available?  If the supplier code is inadequate or unavailable, the supplier name and address of the supplier providing the product or service must be listed.</t>
    </r>
  </si>
  <si>
    <r>
      <rPr>
        <b/>
        <sz val="9"/>
        <color indexed="8"/>
        <rFont val="Calibri"/>
        <family val="2"/>
      </rPr>
      <t>Field 12:</t>
    </r>
    <r>
      <rPr>
        <sz val="9"/>
        <color indexed="8"/>
        <rFont val="Calibri"/>
        <family val="2"/>
      </rPr>
      <t xml:space="preserve">  Are the functional test report (data) numbers or certificates documented?  If not, then "N/A" is entered.</t>
    </r>
  </si>
  <si>
    <r>
      <rPr>
        <b/>
        <sz val="9"/>
        <color indexed="8"/>
        <rFont val="Calibri"/>
        <family val="2"/>
      </rPr>
      <t>Field 11:</t>
    </r>
    <r>
      <rPr>
        <sz val="9"/>
        <color indexed="8"/>
        <rFont val="Calibri"/>
        <family val="2"/>
      </rPr>
      <t xml:space="preserve">  Are the functional test procedures listed (e.g. ATP, LAT, etc.)?  If not, then "N/A" is entered.</t>
    </r>
  </si>
  <si>
    <r>
      <t>Field 9:  Are</t>
    </r>
    <r>
      <rPr>
        <sz val="9"/>
        <rFont val="Calibri"/>
        <family val="2"/>
        <scheme val="minor"/>
      </rPr>
      <t xml:space="preserve"> the special processes or material sources required to be approved by the Customer?  Indicate "Yes", "No", or "N/A".</t>
    </r>
  </si>
  <si>
    <r>
      <rPr>
        <b/>
        <sz val="9"/>
        <color indexed="8"/>
        <rFont val="Calibri"/>
        <family val="2"/>
      </rPr>
      <t>Field 13:</t>
    </r>
    <r>
      <rPr>
        <sz val="9"/>
        <color indexed="8"/>
        <rFont val="Calibri"/>
        <family val="2"/>
      </rPr>
      <t xml:space="preserve">  Are there any supporting comments that need to be noted?  If not, then "N/A" is entered.</t>
    </r>
  </si>
  <si>
    <t>General Questions During FAI Onsite</t>
  </si>
  <si>
    <t>Is the Supplier section complete and accurate on PAL 128; i.e. PO number, change order, line item(s), quantities, part number, drawing number, description, revision level, type of inspection, and lot/serial numbers?</t>
  </si>
  <si>
    <t>Is the balloon/bubble drawing provided matching the exact numbering scheme on Form 3 Field 5?</t>
  </si>
  <si>
    <t>If part marking is required by the drawing, is there a picture of the actual part marking in the FAI package?</t>
  </si>
  <si>
    <t>If this is an assembly FAI, are component drawings required or necessary?  If so, are they in the FAI package?</t>
  </si>
  <si>
    <t>Does the CoC have the PO, change order, line item, part number, drawing revision, part description, quantity, lot/serial numbers, waivers/deviations, compliance statement, and signature?</t>
  </si>
  <si>
    <t>If this is an assembly FAI, are component and/or subassembly FAI's required or necessary?  If so, are they in the FAI package?</t>
  </si>
  <si>
    <t>Are all ECN's, waivers, deviations, variances, etc. provided in the FAI package?</t>
  </si>
  <si>
    <t>Are all conformance certifications, analysis, test reports, etc. for all items identified on Form 2 in the FAI package?  This may be in the form of an approved PAL 128 from General Dynamics OTS.</t>
  </si>
  <si>
    <t>Is General Dynamics OTS required to submit the FAI to the Customer?  If so, does the Customer require a FAI to their part number?</t>
  </si>
  <si>
    <t>Are all notes and features listed on the report and correspond to a balloon drawing?</t>
  </si>
  <si>
    <t>Removed all but one question in regards to FAI since it has its own checklist</t>
  </si>
  <si>
    <r>
      <rPr>
        <b/>
        <sz val="9"/>
        <color indexed="8"/>
        <rFont val="Calibri"/>
        <family val="2"/>
      </rPr>
      <t>Field 5:</t>
    </r>
    <r>
      <rPr>
        <sz val="9"/>
        <color indexed="8"/>
        <rFont val="Calibri"/>
        <family val="2"/>
      </rPr>
      <t xml:space="preserve">  Has a sequential number been documented for each feature?</t>
    </r>
  </si>
  <si>
    <t>"SQAR" with individual numbers assigned - PAL 165</t>
  </si>
  <si>
    <t>Are operators trained to perform the job tasked to do (training records)?</t>
  </si>
  <si>
    <t>Are measuring devices on the floor and/or in the lab have calibration labels, in the calibration system, and report available upon request?</t>
  </si>
  <si>
    <t>The supplier name and address may be used in lieu of a supplier code when one does not exist (Form 2, field 8).</t>
  </si>
  <si>
    <t>Did you read the guidelines provided on tab 14 of this workbook?</t>
  </si>
  <si>
    <t>Do you have the correct revision level for PAL 165?</t>
  </si>
  <si>
    <t>Did you review the Customer's contract for FAI requirements?  (FAI quantity? Is a CoC from General Dynamics OTS to the Customer required? Configuration Certs? Exostar?)</t>
  </si>
  <si>
    <t>Is FAI being conducted at supplier's facility?  If not, have arrangements been made to ship FAI unit(s) to Rock Hill or the next facility?</t>
  </si>
  <si>
    <r>
      <rPr>
        <b/>
        <sz val="9"/>
        <color theme="1"/>
        <rFont val="Calibri"/>
        <family val="2"/>
        <scheme val="minor"/>
      </rPr>
      <t>Field 8:</t>
    </r>
    <r>
      <rPr>
        <sz val="9"/>
        <color theme="1"/>
        <rFont val="Calibri"/>
        <family val="2"/>
        <scheme val="minor"/>
      </rPr>
      <t xml:space="preserve">  Are there additional changes such as ECN's, waivers, deviations, changes, and/or variances ?</t>
    </r>
  </si>
  <si>
    <r>
      <rPr>
        <b/>
        <sz val="9"/>
        <rFont val="Calibri"/>
        <family val="2"/>
        <scheme val="minor"/>
      </rPr>
      <t>Field 10:</t>
    </r>
    <r>
      <rPr>
        <sz val="9"/>
        <rFont val="Calibri"/>
        <family val="2"/>
        <scheme val="minor"/>
      </rPr>
      <t xml:space="preserve">  Are the applicable certificate numbers for each special process or material documented?  (CoC, test report, traceability number, etc.)</t>
    </r>
  </si>
  <si>
    <r>
      <rPr>
        <b/>
        <sz val="9"/>
        <color indexed="8"/>
        <rFont val="Calibri"/>
        <family val="2"/>
      </rPr>
      <t>Field 7:</t>
    </r>
    <r>
      <rPr>
        <sz val="9"/>
        <color indexed="8"/>
        <rFont val="Calibri"/>
        <family val="2"/>
      </rPr>
      <t xml:space="preserve">  Are all special characteristics identified (KPC, CC, MA, MI, SC, etc.)?  Identification may be on the drawing and/or control plan (or inspection plan).</t>
    </r>
  </si>
  <si>
    <r>
      <rPr>
        <b/>
        <sz val="9"/>
        <color indexed="8"/>
        <rFont val="Calibri"/>
        <family val="2"/>
      </rPr>
      <t>Field 10:</t>
    </r>
    <r>
      <rPr>
        <sz val="9"/>
        <color indexed="8"/>
        <rFont val="Calibri"/>
        <family val="2"/>
      </rPr>
      <t xml:space="preserve">  Are all designed or qualified tooling utilized for attribute acceptance documented with their corresponding identification number?  When qualified tooling is used for attribute acceptance, record the gage value or range (min, max).</t>
    </r>
  </si>
  <si>
    <r>
      <rPr>
        <b/>
        <sz val="9"/>
        <color indexed="8"/>
        <rFont val="Calibri"/>
        <family val="2"/>
      </rPr>
      <t>Field 14:</t>
    </r>
    <r>
      <rPr>
        <sz val="9"/>
        <color indexed="8"/>
        <rFont val="Calibri"/>
        <family val="2"/>
      </rPr>
      <t xml:space="preserve">  Area is reserved for optional fields and columns; General Dynamics OTS has added a couple.
- Are all inspection methods documented (SME, visual, etc.)?  If not, control plan must be provided.
- Are calibration due dates of the measuring equipment recorded?  If not, a list must be provided.</t>
    </r>
  </si>
  <si>
    <t>Is there a parts list on the drawing, or an approved document listing, or BOM in the FAI package?  Applies to subassembly and assemblies.</t>
  </si>
  <si>
    <t>Excel versions of the AS9102 Forms are located within this workbook on tabs 15.0, 16.0, and 17.0; guidelines for completing AS9102 is on tab 14.0 of this workbook.  Acknowledge that tab 14.0 has been read.</t>
  </si>
  <si>
    <t>4R854</t>
  </si>
  <si>
    <t>General Dynamics OTS; Niceville, FL CAGE Code:</t>
  </si>
  <si>
    <t>Added GD-NCV CAGE code</t>
  </si>
  <si>
    <t>Helfpful Hints/Notes</t>
  </si>
  <si>
    <t>The supplier must provide actual signatures (digital/electronic or hand scribed) for those documents requiring signatures.</t>
  </si>
  <si>
    <t>This tab must be completed for every submittal unless specified otherwise in PO</t>
  </si>
  <si>
    <t>Format is for our General Dynamics-OTS Camden facility only</t>
  </si>
  <si>
    <t>Simply a calculation tool to determine the quantity to inspect when SQAR-39 is flowed via PO</t>
  </si>
  <si>
    <r>
      <t xml:space="preserve">Inspection Report - </t>
    </r>
    <r>
      <rPr>
        <b/>
        <sz val="11"/>
        <color rgb="FFFF0000"/>
        <rFont val="Calibri"/>
        <family val="2"/>
        <scheme val="minor"/>
      </rPr>
      <t>Row Data</t>
    </r>
  </si>
  <si>
    <r>
      <t xml:space="preserve">Inspection Report - </t>
    </r>
    <r>
      <rPr>
        <b/>
        <sz val="11"/>
        <color rgb="FFFF0000"/>
        <rFont val="Calibri"/>
        <family val="2"/>
        <scheme val="minor"/>
      </rPr>
      <t>Column Data</t>
    </r>
  </si>
  <si>
    <t>Guidelines for AS9102 (specific GD columns have been added to form 3)</t>
  </si>
  <si>
    <t>Explanation</t>
  </si>
  <si>
    <t>None</t>
  </si>
  <si>
    <t>When SQAR-26 is flowed, the Supplier must provide in accordance with SQAR verbiage.  If the supplier's format does not comply with SQAR verbiage, then Supplier may utilize this tab to meet the requirement</t>
  </si>
  <si>
    <t>Typically required at the LAP process per GD's contract to the Customer; this applies to General Dynamics QE's performing source to the Customer; however, tab 5.0 is now setup to do capture all customer information and signatures</t>
  </si>
  <si>
    <t>SQAR Applications for Source and FAI Reference Table</t>
  </si>
  <si>
    <t>Revamped entire section so that requirements are more clear to the supplier; internal CI</t>
  </si>
  <si>
    <t>To drop down a line within a cell (return), press ALT and Enter together.</t>
  </si>
  <si>
    <t xml:space="preserve">3.0 PAL 128 </t>
  </si>
  <si>
    <t>Revised format for variances to remove RFD/RFC/RFW</t>
  </si>
  <si>
    <t>J. Campbell</t>
  </si>
  <si>
    <t>Revised language on ID question 30 to reference variances, instead of waivers</t>
  </si>
  <si>
    <t>Variance Form</t>
  </si>
  <si>
    <t>Qty Accepted</t>
  </si>
  <si>
    <t>Qty Rejected</t>
  </si>
  <si>
    <t>Qty Inspected</t>
  </si>
  <si>
    <t>Revised Quantity Inspected, etc. for clarification for receiving into ERP</t>
  </si>
  <si>
    <t>Tab Legend:</t>
  </si>
  <si>
    <t>Blue</t>
  </si>
  <si>
    <t>Green</t>
  </si>
  <si>
    <t>Yellow</t>
  </si>
  <si>
    <t>Red</t>
  </si>
  <si>
    <t>Orange</t>
  </si>
  <si>
    <t>Instructions, References, Examples, Guidelines</t>
  </si>
  <si>
    <t>Camden Only</t>
  </si>
  <si>
    <t>NCV Only</t>
  </si>
  <si>
    <t>All Tabs</t>
  </si>
  <si>
    <t>Added color to assist suppliers on what is required, what are tools, etc.</t>
  </si>
  <si>
    <t>When SQAR-4 is flowed, the Supplier must provide the CoC per the SQAR verbiage.  If the supplier's CoC format does not comply with the SQAR verbiage, then the Supplier may utilize this tab to meet the requirement</t>
  </si>
  <si>
    <t>When SQAR-46 is flowed, the Supplier must provide the a document control list per the SQAR verbiage.  If the supplier's format does not comply with the SQAR verbiage, then the Supplier may utilize this tab to meet the requirement</t>
  </si>
  <si>
    <t>When SQAR-18 is flowed, the Supplier must provide an inspection report per the SQAR veribiage.  If the supplier's format does not comply with the SQAR verbiage, then the Supplier may utilize this tab to meet the requirement</t>
  </si>
  <si>
    <r>
      <t xml:space="preserve">When SQAR-18 is flowed, the Supplier must provide an inspection report per the SQAR veribiage.  If the supplier's format does not comply with the SQAR verbiage, then the Supplier may utilize this tab to meet the requirement; add more sheets as necessary to capture all features; </t>
    </r>
    <r>
      <rPr>
        <b/>
        <sz val="11"/>
        <color rgb="FFFF0000"/>
        <rFont val="Calibri"/>
        <family val="2"/>
        <scheme val="minor"/>
      </rPr>
      <t>Do not add columns</t>
    </r>
  </si>
  <si>
    <r>
      <t xml:space="preserve">When SQAR-43 is flowed, the Supplier must provide an ADC per the SQAR veribiage.  If the supplier's format does not comply with the SQAR verbiage, then the Supplier may utilize this tab to meet the requirement; </t>
    </r>
    <r>
      <rPr>
        <b/>
        <sz val="11"/>
        <color rgb="FFFF0000"/>
        <rFont val="Calibri"/>
        <family val="2"/>
        <scheme val="minor"/>
      </rPr>
      <t>applicable to explosive facilities only</t>
    </r>
  </si>
  <si>
    <r>
      <t xml:space="preserve">When SQAR-20 is flowed, the Supplier must provide in accordance with the SQAR verbiage.  If the supplier's format does not comply with the SQAR verbiage, then the Supplier may utilize this tab to meet the requirement; </t>
    </r>
    <r>
      <rPr>
        <b/>
        <sz val="11"/>
        <color rgb="FFFF0000"/>
        <rFont val="Calibri"/>
        <family val="2"/>
        <scheme val="minor"/>
      </rPr>
      <t>typically a one time submittal until something changes</t>
    </r>
  </si>
  <si>
    <r>
      <t xml:space="preserve">When SQAR-26 is flowed, the Supplier must provide in accordance with the SQAR verbiage.  If the supplier's format does not comply with the SQAR verbiage, then the Supplier may utilize this tab to meet the requirement; </t>
    </r>
    <r>
      <rPr>
        <b/>
        <sz val="11"/>
        <color rgb="FFFF0000"/>
        <rFont val="Calibri"/>
        <family val="2"/>
        <scheme val="minor"/>
      </rPr>
      <t>typically a one time submittal until something changes in the process or a nonconformance is found</t>
    </r>
  </si>
  <si>
    <r>
      <t xml:space="preserve">Supplier may </t>
    </r>
    <r>
      <rPr>
        <b/>
        <sz val="11"/>
        <color theme="1"/>
        <rFont val="Calibri"/>
        <family val="2"/>
        <scheme val="minor"/>
      </rPr>
      <t>HIDE</t>
    </r>
    <r>
      <rPr>
        <sz val="11"/>
        <color theme="1"/>
        <rFont val="Calibri"/>
        <family val="2"/>
        <scheme val="minor"/>
      </rPr>
      <t xml:space="preserve"> any unused tabs,but do NOT delete a tab.</t>
    </r>
  </si>
  <si>
    <t>Tool/Template</t>
  </si>
  <si>
    <t>if different than PO; i.e. component of an assembly or subassembly</t>
  </si>
  <si>
    <t>4.0 FAI Checklist</t>
  </si>
  <si>
    <t>Added areas for component part number and revision level on the header when they are different than the PO; i.e. for components in assemblies and subassemblies</t>
  </si>
  <si>
    <t>c. Revision Level</t>
  </si>
  <si>
    <r>
      <rPr>
        <b/>
        <sz val="11"/>
        <color theme="1"/>
        <rFont val="Calibri"/>
        <family val="2"/>
        <scheme val="minor"/>
      </rPr>
      <t>Required for all subassemblies and assemblies</t>
    </r>
    <r>
      <rPr>
        <sz val="11"/>
        <color theme="1"/>
        <rFont val="Calibri"/>
        <family val="2"/>
        <scheme val="minor"/>
      </rPr>
      <t>;
Supplier may utilize their own format if it meets SQAR verbiage</t>
    </r>
  </si>
  <si>
    <t>Remarks</t>
  </si>
  <si>
    <t>4) Out of Tolerance</t>
  </si>
  <si>
    <t>When SQAR-9 is flowed, the Supplier must provide the a traceability document per the SQAR verbiage.  If the supplier's format does not comply with the SQAR verbiage, then the Supplier may utilize this tab to meet the requirement.  However, this tab does not need completing if parts are SERIALIZED (utilize tab 13.0 instead)</t>
  </si>
  <si>
    <t>a. Part Number</t>
  </si>
  <si>
    <t>b. Part Description</t>
  </si>
  <si>
    <t>d. Supplier Name (to include CFM)</t>
  </si>
  <si>
    <t>Traceability Summary - SQAR 9</t>
  </si>
  <si>
    <t>Traceability Summary</t>
  </si>
  <si>
    <t>Final Lot Number or SN Range</t>
  </si>
  <si>
    <t>Reject Quantity Per Code</t>
  </si>
  <si>
    <t>Reject Description or Code</t>
  </si>
  <si>
    <t>e. Lot, Batch, Heat, Melt Number</t>
  </si>
  <si>
    <t>CFM? Yes or No</t>
  </si>
  <si>
    <t>Matrix of all materials utilized to manufacture the part (CFM, steel, aluminum, screws, bolts, adhesivie, tape, paint, primer, etc.); if parts are serialized, utilize Tab 13.0</t>
  </si>
  <si>
    <t>f. Expiration Date
(if applicable)</t>
  </si>
  <si>
    <t>8.0 Traceability Summary</t>
  </si>
  <si>
    <t>Modified tab title and changed column headings to match up with SQAR-9 verbiage</t>
  </si>
  <si>
    <t>NA</t>
  </si>
  <si>
    <t>PO Revision:</t>
  </si>
  <si>
    <t>Job/Project ID Number:</t>
  </si>
  <si>
    <t>Data Review</t>
  </si>
  <si>
    <t>3.0 PAL</t>
  </si>
  <si>
    <t>Changed PO C/O to PO Revision to align with IFS.  Changed Line Item to DEL, which is Line-Release in IFS.  Removed COTS references throughout since we are not creating a PAL 128; we are signing actual supplier certs.  Changed Director of Programs to Programs Manager.  Added Project ID to Job Number field due to IFS.  Removed Remaining Qty column as we don't mitigate this; this is Procurement.  Changed question 43 in regards to PAL 127 analysis; we have scores from TipQA by supplier not by part number</t>
  </si>
  <si>
    <t>Removed question about QMS certification and is it current; no need because IFS prevents a PO from being cut if certification is out of date (was question 42). Changed PO c/o to revision.</t>
  </si>
  <si>
    <t xml:space="preserve">PO Revision Number:  </t>
  </si>
  <si>
    <t>* indicates entire lot must be inspected</t>
  </si>
  <si>
    <t>9.0 AQL Table</t>
  </si>
  <si>
    <t>Added "*" indicating the entire lot must be inspected; matches up to SQAR-39 verbiage</t>
  </si>
  <si>
    <t>If quality requirements are detailed in a QAD or SOW that is referenced on the PO, then list DOCUMENT(S) with revision.</t>
  </si>
  <si>
    <t>53a</t>
  </si>
  <si>
    <t>If the submittal is a delta/partial FAI, but all features have been ballooned, then all balloon numbers must be provided with a value of "n/a".</t>
  </si>
  <si>
    <t>NCV</t>
  </si>
  <si>
    <r>
      <t xml:space="preserve">FAI (AS9102) Package Review Questions; </t>
    </r>
    <r>
      <rPr>
        <b/>
        <sz val="9"/>
        <color rgb="FF0000CC"/>
        <rFont val="Calibri"/>
        <family val="2"/>
        <scheme val="minor"/>
      </rPr>
      <t xml:space="preserve">* Per AS9102 current revision requirements:  R = Required, </t>
    </r>
    <r>
      <rPr>
        <b/>
        <i/>
        <sz val="9"/>
        <color rgb="FF0000CC"/>
        <rFont val="Calibri"/>
        <family val="2"/>
        <scheme val="minor"/>
      </rPr>
      <t>CR</t>
    </r>
    <r>
      <rPr>
        <b/>
        <sz val="9"/>
        <color rgb="FF0000CC"/>
        <rFont val="Calibri"/>
        <family val="2"/>
        <scheme val="minor"/>
      </rPr>
      <t xml:space="preserve"> =</t>
    </r>
    <r>
      <rPr>
        <b/>
        <i/>
        <sz val="9"/>
        <color rgb="FF0000CC"/>
        <rFont val="Calibri"/>
        <family val="2"/>
        <scheme val="minor"/>
      </rPr>
      <t xml:space="preserve"> Conditionally Required</t>
    </r>
    <r>
      <rPr>
        <b/>
        <sz val="9"/>
        <color rgb="FF0000CC"/>
        <rFont val="Calibri"/>
        <family val="2"/>
        <scheme val="minor"/>
      </rPr>
      <t xml:space="preserve">, </t>
    </r>
    <r>
      <rPr>
        <sz val="9"/>
        <color rgb="FF0000CC"/>
        <rFont val="Calibri"/>
        <family val="2"/>
        <scheme val="minor"/>
      </rPr>
      <t>O = Optional</t>
    </r>
    <r>
      <rPr>
        <b/>
        <sz val="9"/>
        <color theme="1"/>
        <rFont val="Calibri"/>
        <family val="2"/>
        <scheme val="minor"/>
      </rPr>
      <t xml:space="preserve">, </t>
    </r>
    <r>
      <rPr>
        <b/>
        <sz val="9"/>
        <color rgb="FFFF0000"/>
        <rFont val="Calibri"/>
        <family val="2"/>
        <scheme val="minor"/>
      </rPr>
      <t>NCV=Niceville Required</t>
    </r>
  </si>
  <si>
    <r>
      <rPr>
        <b/>
        <sz val="9"/>
        <color indexed="8"/>
        <rFont val="Calibri"/>
        <family val="2"/>
      </rPr>
      <t>Field 6:</t>
    </r>
    <r>
      <rPr>
        <sz val="9"/>
        <color indexed="8"/>
        <rFont val="Calibri"/>
        <family val="2"/>
      </rPr>
      <t xml:space="preserve">  Have the locations of each feature been documented with drawing zone and page number?</t>
    </r>
  </si>
  <si>
    <t>Per external auditor, added requirement of having all balloon numbers on form 3 but marked as "n/a" when submitting a delta/partial FAI</t>
  </si>
  <si>
    <t>Added question 61 to review process for suggestions for improvements; added question 62 to verify how nonconforming parts are disposed per a flash report from another GD facility;  removed question 43 which talked about the old supplier rating</t>
  </si>
  <si>
    <t>First Article Inspection Report per AS9102 rev C
Form 1: Part Number Accountability</t>
  </si>
  <si>
    <t>3. Serial Number:</t>
  </si>
  <si>
    <t>4. FAIR Identifier:</t>
  </si>
  <si>
    <t>10. Organization:</t>
  </si>
  <si>
    <t>12. Purchase Order Number:</t>
  </si>
  <si>
    <t>Baseline Part Number (including revision level):</t>
  </si>
  <si>
    <t>Reason for Full / Partial FAI:</t>
  </si>
  <si>
    <r>
      <t>a)</t>
    </r>
    <r>
      <rPr>
        <sz val="7"/>
        <rFont val="Times New Roman"/>
        <family val="1"/>
      </rPr>
      <t xml:space="preserve">       </t>
    </r>
    <r>
      <rPr>
        <sz val="8"/>
        <rFont val="Arial"/>
        <family val="2"/>
      </rPr>
      <t>if the part number above is a detail part only, go to Field 19.</t>
    </r>
  </si>
  <si>
    <r>
      <t>b)</t>
    </r>
    <r>
      <rPr>
        <sz val="7"/>
        <rFont val="Times New Roman"/>
        <family val="1"/>
      </rPr>
      <t xml:space="preserve">       </t>
    </r>
    <r>
      <rPr>
        <sz val="8"/>
        <rFont val="Arial"/>
        <family val="2"/>
      </rPr>
      <t>if the part number above is an assembly, go to the “INDEX” section below.</t>
    </r>
  </si>
  <si>
    <t>15. Part Number:</t>
  </si>
  <si>
    <t>16. Part Name:</t>
  </si>
  <si>
    <t>17. Part Type:</t>
  </si>
  <si>
    <t>18. FAIR Identifier</t>
  </si>
  <si>
    <t>19. Does FAIR contain a documented nonconformance(s)?</t>
  </si>
  <si>
    <t>20. FAIR Verified By:</t>
  </si>
  <si>
    <t>21. Date:</t>
  </si>
  <si>
    <t xml:space="preserve">22. FAIR Reviewed/Approved By: </t>
  </si>
  <si>
    <t>23. Date:</t>
  </si>
  <si>
    <t>24. Customer Approval:</t>
  </si>
  <si>
    <t>25. Date:</t>
  </si>
  <si>
    <t>26. Comments:</t>
  </si>
  <si>
    <t>First Article Inspection Report per AS9102 rev C
Form 2: Product Accountability - Materials, Special Process, and Functional Testing</t>
  </si>
  <si>
    <t>6. Specification
Number:</t>
  </si>
  <si>
    <t>7. Code:</t>
  </si>
  <si>
    <t>8. Supplier:</t>
  </si>
  <si>
    <t>9. Customer Approval Verification:</t>
  </si>
  <si>
    <t>16.0 AS9102 Form 2</t>
  </si>
  <si>
    <t>First Article Inspection Report per AS9102 rev C
Form 3: Characteristic Accountability, Verification and Compatibility Evaluation</t>
  </si>
  <si>
    <t>10.  Designed  / Qualified Tooling</t>
  </si>
  <si>
    <t>12. Additional Data / Comments:</t>
  </si>
  <si>
    <t>Field 3 to "Serial Number" only.  Field 4 to "FAIR Identifier" and without italics.  "7a. RDD revision level" removed.  Removed "Program Name" from field 10.  Removed "Item Number" from field 12.  Removed "required for partial" from field 14.  Added "Full" to field 14.  Removed "16a. Revision Level" and replaced with new "17. Part Type" in italics.  Removed "17. Part Serial Number / Lot Number" and revised field 18 to "FAIR Identifier".  Revised fields 19-23...19 asks for documented nonconformances, 20 asks who verified the FAIR, and 22 asks for who reviewed or approved the FAIR.  All changes reflect revised AS9102 form to revision C.</t>
  </si>
  <si>
    <t>Field 3 to "Serial Number" only.  Field 4 to "FAIR Identifier" and without italics.  Removed "Revision Number" from field 6.  Removed "Process" from field 7.  Removed "(Special Process Code/ Special Process)" from field 8.  Removed field 14 and 15 for "Prepared By" and "Date".  All changes reflect revised AS9102 form to revision C.</t>
  </si>
  <si>
    <t>Field 3 to "Serial Number" only.  Field 4 to "FAIR Identifier" and without italics.  Added "Qualified" to field 10.  Changed Additional Data / Comments from field 14 to 12.  Removed field 13 and 14 for "Prepared By" and "Date".  All changes reflect revised AS9102 form to revision C.</t>
  </si>
  <si>
    <r>
      <rPr>
        <b/>
        <sz val="9"/>
        <color theme="1"/>
        <rFont val="Calibri"/>
        <family val="2"/>
      </rPr>
      <t>Field 4:</t>
    </r>
    <r>
      <rPr>
        <sz val="9"/>
        <color theme="1"/>
        <rFont val="Calibri"/>
        <family val="2"/>
      </rPr>
      <t xml:space="preserve">  Has a FAIR identifier been assigned?</t>
    </r>
  </si>
  <si>
    <r>
      <rPr>
        <b/>
        <sz val="9"/>
        <color indexed="8"/>
        <rFont val="Calibri"/>
        <family val="2"/>
      </rPr>
      <t>Field 14:</t>
    </r>
    <r>
      <rPr>
        <sz val="9"/>
        <color indexed="8"/>
        <rFont val="Calibri"/>
        <family val="2"/>
      </rPr>
      <t xml:space="preserve">  Is this a full FAI or a partial FAI and is it marked correctly?  Is the baseline part number and revision level correct (previous part number and revision level)?  Is the reason for the full / partial FAI documented?</t>
    </r>
  </si>
  <si>
    <r>
      <rPr>
        <b/>
        <sz val="9"/>
        <color indexed="8"/>
        <rFont val="Calibri"/>
        <family val="2"/>
      </rPr>
      <t>Field 17:</t>
    </r>
    <r>
      <rPr>
        <sz val="9"/>
        <color indexed="8"/>
        <rFont val="Calibri"/>
        <family val="2"/>
      </rPr>
      <t xml:space="preserve">  Are the part types documented?</t>
    </r>
  </si>
  <si>
    <r>
      <rPr>
        <b/>
        <sz val="9"/>
        <color indexed="8"/>
        <rFont val="Calibri"/>
        <family val="2"/>
      </rPr>
      <t>Field 18:</t>
    </r>
    <r>
      <rPr>
        <sz val="9"/>
        <color indexed="8"/>
        <rFont val="Calibri"/>
        <family val="2"/>
      </rPr>
      <t xml:space="preserve">  Are the FAI identifiers for each component listed?</t>
    </r>
  </si>
  <si>
    <r>
      <rPr>
        <b/>
        <sz val="9"/>
        <color indexed="8"/>
        <rFont val="Calibri"/>
        <family val="2"/>
      </rPr>
      <t>Fields 19:</t>
    </r>
    <r>
      <rPr>
        <sz val="9"/>
        <color indexed="8"/>
        <rFont val="Calibri"/>
        <family val="2"/>
      </rPr>
      <t xml:space="preserve">  </t>
    </r>
    <r>
      <rPr>
        <sz val="9"/>
        <color rgb="FF000000"/>
        <rFont val="Calibri"/>
        <family val="2"/>
      </rPr>
      <t>Are there any nonconformances for this FAI?</t>
    </r>
  </si>
  <si>
    <t>Is the supplier disposing nonconforming material appropriately (i.e. making part unrecognizable)?</t>
  </si>
  <si>
    <r>
      <rPr>
        <b/>
        <sz val="9"/>
        <rFont val="Calibri"/>
        <family val="2"/>
      </rPr>
      <t>Field 6:</t>
    </r>
    <r>
      <rPr>
        <sz val="9"/>
        <rFont val="Calibri"/>
        <family val="2"/>
      </rPr>
      <t xml:space="preserve">  
- Are the material specifications and material forms (with revision levels per General Dynamics OTS) documented (e.g. ASTM, MIL, SAE, FED from sheet, bar, forged, etc.)?
- Are the specifications for special processes including class documented (e.g. heat treat, radiograph, plating specifications ASTM, MIL, etc.)?
- Are standard catalogue items (e.g. fasteners, bolts, COTS) listed per the parts list or BOM)?  These are part that have NOT been modified.</t>
    </r>
  </si>
  <si>
    <r>
      <rPr>
        <b/>
        <sz val="9"/>
        <color indexed="8"/>
        <rFont val="Calibri"/>
        <family val="2"/>
      </rPr>
      <t xml:space="preserve">Field 8: </t>
    </r>
    <r>
      <rPr>
        <sz val="9"/>
        <color indexed="8"/>
        <rFont val="Calibri"/>
        <family val="2"/>
      </rPr>
      <t xml:space="preserve"> Are all drawing features identified fully describing the notes, dimensional characteristic with tolerances, and specification requirements to include units of measure per the drawing requirements?</t>
    </r>
  </si>
  <si>
    <r>
      <rPr>
        <b/>
        <sz val="9"/>
        <color indexed="8"/>
        <rFont val="Calibri"/>
        <family val="2"/>
      </rPr>
      <t>Field 9:</t>
    </r>
    <r>
      <rPr>
        <sz val="9"/>
        <color indexed="8"/>
        <rFont val="Calibri"/>
        <family val="2"/>
      </rPr>
      <t xml:space="preserve">  Are actual variables data recorded for each of the dimensional features?  Attribute data is acceptable when it is more feasible to do so;  go/no-go gage requires pass/fail results (e.g. radius gages).  Use of range data (min/max) is acceptable for multiple characteristics.  Automated inspection tooling may be identified as pass/fail only when the attached report is clearly linked to the characteristic numbers; this is also applicable to laboratory reports or certificates of test when the report shows values for the requirements and actual results.</t>
    </r>
  </si>
  <si>
    <r>
      <rPr>
        <b/>
        <sz val="9"/>
        <color indexed="8"/>
        <rFont val="Calibri"/>
        <family val="2"/>
      </rPr>
      <t>Field 11:</t>
    </r>
    <r>
      <rPr>
        <sz val="9"/>
        <color indexed="8"/>
        <rFont val="Calibri"/>
        <family val="2"/>
      </rPr>
      <t xml:space="preserve">  Are all nonconforming characteristics identified with a nonconformance reference number?</t>
    </r>
  </si>
  <si>
    <t>Are all AS9102 forms provided in the package even though Form 2 and or 3 may not be needed?  Any forms not utilized or required for the submittal shall be provided and marked as "N/A".</t>
  </si>
  <si>
    <t>Is the traveler, router, or work instruction(s) provided in the FAI package?  If such items are proprietary, is a Documentation Control list in the FAI package?</t>
  </si>
  <si>
    <t xml:space="preserve">Are manufacturing and inspection instructions, CNC/CMM programs, control plan, etc. locked down; i.e. under document control?  Machine programs must be under document control (date or revision). </t>
  </si>
  <si>
    <t>AS9102 Forms 1, 2, 3</t>
  </si>
  <si>
    <t>Verify there are no "empty" cells; i.e. a "N/A" or a slash/dash in the cell.</t>
  </si>
  <si>
    <r>
      <rPr>
        <b/>
        <sz val="9"/>
        <color theme="1"/>
        <rFont val="Calibri"/>
        <family val="2"/>
        <scheme val="minor"/>
      </rPr>
      <t>Fields 20 and 21:</t>
    </r>
    <r>
      <rPr>
        <sz val="9"/>
        <color theme="1"/>
        <rFont val="Calibri"/>
        <family val="2"/>
        <scheme val="minor"/>
      </rPr>
      <t xml:space="preserve">  Is there a legible signature and date from an </t>
    </r>
    <r>
      <rPr>
        <b/>
        <sz val="9"/>
        <color theme="1"/>
        <rFont val="Calibri"/>
        <family val="2"/>
        <scheme val="minor"/>
      </rPr>
      <t>individual from the supplier</t>
    </r>
    <r>
      <rPr>
        <sz val="9"/>
        <color theme="1"/>
        <rFont val="Calibri"/>
        <family val="2"/>
        <scheme val="minor"/>
      </rPr>
      <t xml:space="preserve"> that verified and approved this FAI?</t>
    </r>
  </si>
  <si>
    <r>
      <rPr>
        <b/>
        <sz val="9"/>
        <color indexed="8"/>
        <rFont val="Calibri"/>
        <family val="2"/>
      </rPr>
      <t>Fields 24 and 25:</t>
    </r>
    <r>
      <rPr>
        <sz val="9"/>
        <color indexed="8"/>
        <rFont val="Calibri"/>
        <family val="2"/>
      </rPr>
      <t xml:space="preserve">  General Dynamics OTS to sign and date approving the FAI.</t>
    </r>
  </si>
  <si>
    <r>
      <rPr>
        <b/>
        <sz val="9"/>
        <color indexed="8"/>
        <rFont val="Calibri"/>
        <family val="2"/>
      </rPr>
      <t xml:space="preserve">Fields 22 and 23:  </t>
    </r>
    <r>
      <rPr>
        <sz val="9"/>
        <color indexed="8"/>
        <rFont val="Calibri"/>
        <family val="2"/>
      </rPr>
      <t>Supplier signs and dates approving the FAI.</t>
    </r>
  </si>
  <si>
    <t>General Questions</t>
  </si>
  <si>
    <t>In general, are all product related procedures/WI/forms identified in the Document Control Lis (tab 7.0) at the supplier in Document Control system?</t>
  </si>
  <si>
    <t>Were you able to see parts being manufactured/assembled?  If so, are they following their documented procedures and control plan?</t>
  </si>
  <si>
    <t>Revised a few questions to align with the changes on the forms to rev C of AS9102.  Consolidated questions where appropriate.</t>
  </si>
  <si>
    <t>Removed, clarified, or added questions to the first section.  New questions 3 and 4 in first section.  Removed redundant questions throughout. Grouped questions by SQAR number in section 2.</t>
  </si>
  <si>
    <t xml:space="preserve">Data Review (Non-Source)   </t>
  </si>
  <si>
    <t>Added signature block for Program Director when a desk audit is conducted prior to the part number meeting PAL 127 desk audit requirements. Added question if part number is currently approved for desk audits.</t>
  </si>
  <si>
    <t>type hee</t>
  </si>
  <si>
    <t>This tab must be completed when required by SQAR-22 to include components of assemblies and subassemblies; it is not required for source inspection only submittals (SQAR-13)</t>
  </si>
  <si>
    <t>We hereby certifiy that the items described above meet the requirements of the PO in-full, and that all exceptions, waivers, deviations, and/or nonconforming conditions are identified in Section E.  All documentation required by the purchase order is included herein and is accurate, complete, and true.</t>
  </si>
  <si>
    <r>
      <t xml:space="preserve">When SQAR-22 is flowed, the Supplier must provide a FAI submittal </t>
    </r>
    <r>
      <rPr>
        <b/>
        <sz val="11"/>
        <rFont val="Calibri"/>
        <family val="2"/>
        <scheme val="minor"/>
      </rPr>
      <t>per the SQAR veribiage</t>
    </r>
    <r>
      <rPr>
        <sz val="11"/>
        <rFont val="Calibri"/>
        <family val="2"/>
        <scheme val="minor"/>
      </rPr>
      <t xml:space="preserve">.  Supplier 's format must meet the requirements of AS9102.  </t>
    </r>
    <r>
      <rPr>
        <b/>
        <sz val="11"/>
        <color rgb="FFFF0000"/>
        <rFont val="Calibri"/>
        <family val="2"/>
        <scheme val="minor"/>
      </rPr>
      <t>Additionally, the supplier must provide Inspection Method and Tool, plus calibration due date.  This additional requirement can be provided as separate documents or the supplier can utilize the AS9102 form 3 tab in this workbook</t>
    </r>
  </si>
  <si>
    <t>SQAR 4</t>
  </si>
  <si>
    <t>SQAR 6</t>
  </si>
  <si>
    <t>SQAR 7</t>
  </si>
  <si>
    <t>SQAR 8</t>
  </si>
  <si>
    <t>SQAR 9</t>
  </si>
  <si>
    <t>SQAR 13</t>
  </si>
  <si>
    <t>SQAR 18</t>
  </si>
  <si>
    <t>SQAR 20</t>
  </si>
  <si>
    <t>SQAR 24</t>
  </si>
  <si>
    <t>SQAR 37</t>
  </si>
  <si>
    <t>SQAR 38</t>
  </si>
  <si>
    <t>SQAR 39</t>
  </si>
  <si>
    <t>SQAR 43</t>
  </si>
  <si>
    <t>SQAR 45</t>
  </si>
  <si>
    <t>SQAR 46</t>
  </si>
  <si>
    <t>SQAR 1</t>
  </si>
  <si>
    <t>SQAR 3</t>
  </si>
  <si>
    <t>SQAR 11</t>
  </si>
  <si>
    <r>
      <rPr>
        <b/>
        <sz val="9"/>
        <color indexed="8"/>
        <rFont val="Calibri"/>
        <family val="2"/>
      </rPr>
      <t>Certificate of Conformance-Supplier</t>
    </r>
    <r>
      <rPr>
        <sz val="9"/>
        <color indexed="8"/>
        <rFont val="Calibri"/>
        <family val="2"/>
      </rPr>
      <t>:  
-Does the CoC have the PO, change order, line item, part number, drawing revision, part description, quantity, lot/serial numbers, variances, compliance statement, and signature?  Attach applicable variance(s) with source submittal.</t>
    </r>
  </si>
  <si>
    <t>SQAR 14</t>
  </si>
  <si>
    <t>SQAR 15</t>
  </si>
  <si>
    <t>SQAR 16</t>
  </si>
  <si>
    <t>SQAR 17</t>
  </si>
  <si>
    <t>SQAR 19</t>
  </si>
  <si>
    <t>SQAR 23</t>
  </si>
  <si>
    <t>First Article Plan</t>
  </si>
  <si>
    <t>SQAR 25</t>
  </si>
  <si>
    <t>SQAR 26</t>
  </si>
  <si>
    <t>SQAR 27</t>
  </si>
  <si>
    <t>Supplier Flowed Quality Requirements</t>
  </si>
  <si>
    <t>SQAR 38 Instructions:</t>
  </si>
  <si>
    <t>QMS Compliant to ISO-9001 or AS9100</t>
  </si>
  <si>
    <t>Approved Inspection System</t>
  </si>
  <si>
    <t>Certification of Conformance - Supplier</t>
  </si>
  <si>
    <t>Raw Material Certification or Test Report</t>
  </si>
  <si>
    <t>Item Serialization</t>
  </si>
  <si>
    <t>Packing Slip Required – Distributor</t>
  </si>
  <si>
    <t>Source Inspection Required</t>
  </si>
  <si>
    <t>Surveillance Required</t>
  </si>
  <si>
    <t>Government Source Inspection</t>
  </si>
  <si>
    <t>Customer Source Inspection</t>
  </si>
  <si>
    <t>Government Surveillance</t>
  </si>
  <si>
    <t>Inspection Report</t>
  </si>
  <si>
    <t>Inspection Report – Logs and Travelers</t>
  </si>
  <si>
    <t>SQAR 21</t>
  </si>
  <si>
    <t>PAL 128 Without Source Inspection</t>
  </si>
  <si>
    <t>The Supplier shall provide a PAL 128 for the items to be delivered under the Purchase Order along with any additional documentation required by the PO.  The supplier shall not ship without a signed PAL 128, and the signed PAL 128 must be included with the shipment.  PAL 128 Page-2 is not required.</t>
  </si>
  <si>
    <t>As-Build Record or Log</t>
  </si>
  <si>
    <t>Supplying Controlled Shelf Life Material</t>
  </si>
  <si>
    <t>Process Flow &amp; PFMEA Required/Maintained</t>
  </si>
  <si>
    <t>Raw Material Approval Prior to Manufacturing of Product</t>
  </si>
  <si>
    <t>Statistical Process Control – AS9103 Required</t>
  </si>
  <si>
    <t>Special Quality Requirements</t>
  </si>
  <si>
    <t>Inspection Sampling Plan C=0</t>
  </si>
  <si>
    <t>Ammunition Data Cards</t>
  </si>
  <si>
    <t>100% Inspection Required</t>
  </si>
  <si>
    <t>Process Documentation Control</t>
  </si>
  <si>
    <t>SQARs Flowed in PO</t>
  </si>
  <si>
    <t>FLOWDOWNS:</t>
  </si>
  <si>
    <t>PO Details:</t>
  </si>
  <si>
    <t>Clause</t>
  </si>
  <si>
    <t>Checkbox Link</t>
  </si>
  <si>
    <t>Supplier Completion</t>
  </si>
  <si>
    <t>GD Completion</t>
  </si>
  <si>
    <t>SQAR 22a</t>
  </si>
  <si>
    <t>SQAR 22b</t>
  </si>
  <si>
    <t>SQAR 22c</t>
  </si>
  <si>
    <t>SQAR 5a</t>
  </si>
  <si>
    <t>SQAR 5b</t>
  </si>
  <si>
    <t>SQAR 5c</t>
  </si>
  <si>
    <t>SQAR 5d</t>
  </si>
  <si>
    <t>SQAR 5e</t>
  </si>
  <si>
    <t>SQAR 5f</t>
  </si>
  <si>
    <t>SQAR 5g</t>
  </si>
  <si>
    <t>Raw Material Identified as Significant Risk - Weekly Testing</t>
  </si>
  <si>
    <t>Raw Material Identified as Significant Risk - Monthly Testing</t>
  </si>
  <si>
    <t>Raw Material Identified as Significant Risk - Quarterly Testing</t>
  </si>
  <si>
    <t>Raw Material Identified as Significant Risk - Annual Testing</t>
  </si>
  <si>
    <t>Raw Material Identified as Significant Risk - Testing Per Lot</t>
  </si>
  <si>
    <t>Raw Material Identified as Significant Risk - Testing Every 3 Lots</t>
  </si>
  <si>
    <r>
      <rPr>
        <b/>
        <sz val="9"/>
        <color rgb="FF000000"/>
        <rFont val="Calibri"/>
        <family val="2"/>
      </rPr>
      <t>Raw Material Identified High Risk:</t>
    </r>
    <r>
      <rPr>
        <sz val="9"/>
        <color indexed="8"/>
        <rFont val="Calibri"/>
        <family val="2"/>
      </rPr>
      <t xml:space="preserve">  
Did you provide a test specimen to an alternate test facility to validate the accuracy of the material test report at a required frequency of monthly? </t>
    </r>
  </si>
  <si>
    <r>
      <rPr>
        <b/>
        <sz val="9"/>
        <color rgb="FF000000"/>
        <rFont val="Calibri"/>
        <family val="2"/>
      </rPr>
      <t>Raw Material Identified High Risk:</t>
    </r>
    <r>
      <rPr>
        <sz val="9"/>
        <color indexed="8"/>
        <rFont val="Calibri"/>
        <family val="2"/>
      </rPr>
      <t xml:space="preserve">  
Did you provide a test specimen to an alternate test facility to validate the accuracy of the material test report at a required frequency of weekly? </t>
    </r>
  </si>
  <si>
    <r>
      <rPr>
        <b/>
        <sz val="9"/>
        <color rgb="FF000000"/>
        <rFont val="Calibri"/>
        <family val="2"/>
      </rPr>
      <t>Raw Material Identified High Risk:</t>
    </r>
    <r>
      <rPr>
        <sz val="9"/>
        <color indexed="8"/>
        <rFont val="Calibri"/>
        <family val="2"/>
      </rPr>
      <t xml:space="preserve">  
Did you provide a test specimen to an alternate test facility to validate the accuracy of the material test report at a required frequency of quarterly? </t>
    </r>
  </si>
  <si>
    <r>
      <rPr>
        <b/>
        <sz val="9"/>
        <color rgb="FF000000"/>
        <rFont val="Calibri"/>
        <family val="2"/>
      </rPr>
      <t>Raw Material Identified High Risk:</t>
    </r>
    <r>
      <rPr>
        <sz val="9"/>
        <color indexed="8"/>
        <rFont val="Calibri"/>
        <family val="2"/>
      </rPr>
      <t xml:space="preserve">  
Did you provide a test specimen to an alternate test facility to validate the accuracy of the material test report at a required frequency of yearly? </t>
    </r>
  </si>
  <si>
    <r>
      <rPr>
        <b/>
        <sz val="9"/>
        <color rgb="FF000000"/>
        <rFont val="Calibri"/>
        <family val="2"/>
      </rPr>
      <t>Raw Material Identified High Risk:</t>
    </r>
    <r>
      <rPr>
        <sz val="9"/>
        <color indexed="8"/>
        <rFont val="Calibri"/>
        <family val="2"/>
      </rPr>
      <t xml:space="preserve"> 
 Did you provide a test specimen to an alternate test facility to validate the accuracy of the material test report at a required frequency of per lot? </t>
    </r>
  </si>
  <si>
    <r>
      <rPr>
        <b/>
        <sz val="9"/>
        <color rgb="FF000000"/>
        <rFont val="Calibri"/>
        <family val="2"/>
      </rPr>
      <t>Raw Material Identified High Risk:</t>
    </r>
    <r>
      <rPr>
        <sz val="9"/>
        <color indexed="8"/>
        <rFont val="Calibri"/>
        <family val="2"/>
      </rPr>
      <t xml:space="preserve">  
Did you provide a test specimen to an alternate test facility to validate the accuracy of the material test report at a required frequency of every 3rd lot? </t>
    </r>
  </si>
  <si>
    <r>
      <rPr>
        <b/>
        <sz val="9"/>
        <color rgb="FF000000"/>
        <rFont val="Calibri"/>
        <family val="2"/>
      </rPr>
      <t>Raw Material Identified High Risk:</t>
    </r>
    <r>
      <rPr>
        <sz val="9"/>
        <color indexed="8"/>
        <rFont val="Calibri"/>
        <family val="2"/>
      </rPr>
      <t xml:space="preserve">  
Did you provide a test specimen to an alternate test facility to validate the accuracy of the material test report at a required frequency per SQAR-38? </t>
    </r>
  </si>
  <si>
    <t>SQAR 22d</t>
  </si>
  <si>
    <t>FAI Required/Maintained – AS9102 Required - 2 Year refresh</t>
  </si>
  <si>
    <t>FAI Required/Maintained – AS9102 Required - 1 Year refresh</t>
  </si>
  <si>
    <t>FAI Required/Maintained – AS9102 Required - 90 days refresh</t>
  </si>
  <si>
    <t>FAI Required/Maintained – AS9102 Required - Specified refresh</t>
  </si>
  <si>
    <t>SQAR 29a</t>
  </si>
  <si>
    <t xml:space="preserve">Control of Special Process and Certification - NADCAP certified </t>
  </si>
  <si>
    <t>SQAR 29b</t>
  </si>
  <si>
    <t>SQAR 29c</t>
  </si>
  <si>
    <t>Control of Special Process and Certification - Accredited Body Certified</t>
  </si>
  <si>
    <t xml:space="preserve">Control of Special Process and Certification - Not Applicable </t>
  </si>
  <si>
    <t>SQAR 31</t>
  </si>
  <si>
    <t>Designated In-Process Inspection Points</t>
  </si>
  <si>
    <r>
      <rPr>
        <b/>
        <sz val="9"/>
        <color rgb="FF000000"/>
        <rFont val="Calibri"/>
        <family val="2"/>
      </rPr>
      <t>Special Inspection Equipment:</t>
    </r>
    <r>
      <rPr>
        <sz val="9"/>
        <color indexed="8"/>
        <rFont val="Calibri"/>
        <family val="2"/>
      </rPr>
      <t xml:space="preserve">  Are you utilizing equipment (or designs) mandated by the GD-OTS Purchase Order to verify designated characteristics?</t>
    </r>
  </si>
  <si>
    <t>Special Inspection Equipment</t>
  </si>
  <si>
    <t>SQAR 35</t>
  </si>
  <si>
    <t>SQAR 40</t>
  </si>
  <si>
    <t>Non-Production Part Marking</t>
  </si>
  <si>
    <t>SQAR 48</t>
  </si>
  <si>
    <t>Product or Service Conformity Awareness</t>
  </si>
  <si>
    <t>SQAR 49</t>
  </si>
  <si>
    <t>Foreign Object Damage (FOD)</t>
  </si>
  <si>
    <t>SQAR 50</t>
  </si>
  <si>
    <t>Tin and Lead Plating Restrictions</t>
  </si>
  <si>
    <t>SQAR 52</t>
  </si>
  <si>
    <t>Purchase Order Review</t>
  </si>
  <si>
    <t>SQAR 53</t>
  </si>
  <si>
    <t>SQAR 55</t>
  </si>
  <si>
    <t>SQAR 60</t>
  </si>
  <si>
    <t>Electrostatic Discharge Protection (ESD):  Do you have ESD protection for sensitive processes?</t>
  </si>
  <si>
    <t>Electrostatic Discharge Protection (ESD)</t>
  </si>
  <si>
    <t>Material Safety Data Sheet (MSDS/SDS)</t>
  </si>
  <si>
    <t>AS6500 Required</t>
  </si>
  <si>
    <r>
      <rPr>
        <b/>
        <sz val="9"/>
        <color rgb="FF000000"/>
        <rFont val="Calibri"/>
        <family val="2"/>
      </rPr>
      <t>AS6500 Required:</t>
    </r>
    <r>
      <rPr>
        <sz val="9"/>
        <color indexed="8"/>
        <rFont val="Calibri"/>
        <family val="2"/>
      </rPr>
      <t xml:space="preserve">  Have you provided a certification by a 3rd party registrar indicating the Manufacturing Management Program has been successfully implemented at your facility?</t>
    </r>
  </si>
  <si>
    <t>Quality Acceptance Documents Applicable</t>
  </si>
  <si>
    <t>Product Safety Awareness</t>
  </si>
  <si>
    <t>SQAR 47</t>
  </si>
  <si>
    <t>SQAR 56</t>
  </si>
  <si>
    <t>Resource</t>
  </si>
  <si>
    <t>Tool</t>
  </si>
  <si>
    <t>Guideline</t>
  </si>
  <si>
    <t>Onsite/Virtual Inspection</t>
  </si>
  <si>
    <t>Line-Release:</t>
  </si>
  <si>
    <t>Serial Number(s):</t>
  </si>
  <si>
    <t>PAL 127 Link</t>
  </si>
  <si>
    <t>This is a Conditional PAL</t>
  </si>
  <si>
    <t>Conditional PAL Link</t>
  </si>
  <si>
    <r>
      <t xml:space="preserve">The supplier needs to gather and submit data in accordance with PO quality requirements.  See </t>
    </r>
    <r>
      <rPr>
        <b/>
        <sz val="11"/>
        <color theme="1"/>
        <rFont val="Calibri"/>
        <family val="2"/>
        <scheme val="minor"/>
      </rPr>
      <t>Quality Requirements</t>
    </r>
    <r>
      <rPr>
        <sz val="11"/>
        <color theme="1"/>
        <rFont val="Calibri"/>
        <family val="2"/>
        <scheme val="minor"/>
      </rPr>
      <t xml:space="preserve"> tab. </t>
    </r>
  </si>
  <si>
    <r>
      <rPr>
        <b/>
        <sz val="11"/>
        <color theme="1"/>
        <rFont val="Calibri"/>
        <family val="2"/>
        <scheme val="minor"/>
      </rPr>
      <t xml:space="preserve">SQAR 39: </t>
    </r>
    <r>
      <rPr>
        <sz val="11"/>
        <color theme="1"/>
        <rFont val="Calibri"/>
        <family val="2"/>
        <scheme val="minor"/>
      </rPr>
      <t>If flowed, the supplier can utilize the "</t>
    </r>
    <r>
      <rPr>
        <b/>
        <sz val="11"/>
        <color theme="1"/>
        <rFont val="Calibri"/>
        <family val="2"/>
        <scheme val="minor"/>
      </rPr>
      <t>9.0 AQL Table</t>
    </r>
    <r>
      <rPr>
        <sz val="11"/>
        <color theme="1"/>
        <rFont val="Calibri"/>
        <family val="2"/>
        <scheme val="minor"/>
      </rPr>
      <t>" tab to determine the inspection sample quantity. It is calculated based upon the AQL value and lot quantity entered in the yellow cells marked "Type here".</t>
    </r>
  </si>
  <si>
    <r>
      <rPr>
        <b/>
        <sz val="11"/>
        <color theme="1"/>
        <rFont val="Calibri"/>
        <family val="2"/>
        <scheme val="minor"/>
      </rPr>
      <t xml:space="preserve">SQAR 4: </t>
    </r>
    <r>
      <rPr>
        <sz val="11"/>
        <color theme="1"/>
        <rFont val="Calibri"/>
        <family val="2"/>
        <scheme val="minor"/>
      </rPr>
      <t>If utilizing "</t>
    </r>
    <r>
      <rPr>
        <b/>
        <sz val="11"/>
        <color theme="1"/>
        <rFont val="Calibri"/>
        <family val="2"/>
        <scheme val="minor"/>
      </rPr>
      <t>5.0 CoC"</t>
    </r>
    <r>
      <rPr>
        <sz val="11"/>
        <color theme="1"/>
        <rFont val="Calibri"/>
        <family val="2"/>
        <scheme val="minor"/>
      </rPr>
      <t>, do not leave any fields blank (</t>
    </r>
    <r>
      <rPr>
        <b/>
        <sz val="11"/>
        <color theme="1"/>
        <rFont val="Calibri"/>
        <family val="2"/>
        <scheme val="minor"/>
      </rPr>
      <t>"n/a" as appropriate</t>
    </r>
    <r>
      <rPr>
        <sz val="11"/>
        <color theme="1"/>
        <rFont val="Calibri"/>
        <family val="2"/>
        <scheme val="minor"/>
      </rPr>
      <t>).</t>
    </r>
  </si>
  <si>
    <r>
      <t xml:space="preserve">If the supplier wants to provide General Dynamics OTS with only </t>
    </r>
    <r>
      <rPr>
        <b/>
        <sz val="11"/>
        <rFont val="Calibri"/>
        <family val="2"/>
        <scheme val="minor"/>
      </rPr>
      <t>one electronic Excel file</t>
    </r>
    <r>
      <rPr>
        <sz val="11"/>
        <rFont val="Calibri"/>
        <family val="2"/>
        <scheme val="minor"/>
      </rPr>
      <t xml:space="preserve">, they may add tabs for ballooned drawings, formatted inspection reports, raw material and COTS certifications, etc., at the </t>
    </r>
    <r>
      <rPr>
        <b/>
        <sz val="11"/>
        <rFont val="Calibri"/>
        <family val="2"/>
        <scheme val="minor"/>
      </rPr>
      <t>end of the tabs</t>
    </r>
    <r>
      <rPr>
        <sz val="11"/>
        <rFont val="Calibri"/>
        <family val="2"/>
        <scheme val="minor"/>
      </rPr>
      <t>, but make certain that they are</t>
    </r>
    <r>
      <rPr>
        <b/>
        <sz val="11"/>
        <rFont val="Calibri"/>
        <family val="2"/>
        <scheme val="minor"/>
      </rPr>
      <t xml:space="preserve"> legible and clear</t>
    </r>
    <r>
      <rPr>
        <sz val="11"/>
        <rFont val="Calibri"/>
        <family val="2"/>
        <scheme val="minor"/>
      </rPr>
      <t xml:space="preserve"> (not blurry).</t>
    </r>
  </si>
  <si>
    <r>
      <t xml:space="preserve">To make certain the data package is complete and accurate, the supplier needs to complete tab </t>
    </r>
    <r>
      <rPr>
        <b/>
        <sz val="11"/>
        <color theme="1"/>
        <rFont val="Calibri"/>
        <family val="2"/>
        <scheme val="minor"/>
      </rPr>
      <t>"3.0 PAL 128 Page-2"</t>
    </r>
    <r>
      <rPr>
        <sz val="11"/>
        <color theme="1"/>
        <rFont val="Calibri"/>
        <family val="2"/>
        <scheme val="minor"/>
      </rPr>
      <t>, which is the checklist for the submittal.</t>
    </r>
  </si>
  <si>
    <r>
      <rPr>
        <b/>
        <sz val="11"/>
        <color theme="1"/>
        <rFont val="Calibri"/>
        <family val="2"/>
        <scheme val="minor"/>
      </rPr>
      <t>*Required</t>
    </r>
    <r>
      <rPr>
        <sz val="11"/>
        <color theme="1"/>
        <rFont val="Calibri"/>
        <family val="2"/>
        <scheme val="minor"/>
      </rPr>
      <t xml:space="preserve"> for Source and/or FAI</t>
    </r>
  </si>
  <si>
    <r>
      <t xml:space="preserve">Submission Form
</t>
    </r>
    <r>
      <rPr>
        <b/>
        <sz val="11"/>
        <color theme="1"/>
        <rFont val="Calibri"/>
        <family val="2"/>
        <scheme val="minor"/>
      </rPr>
      <t>(Required)</t>
    </r>
  </si>
  <si>
    <r>
      <t xml:space="preserve">Submission Form
</t>
    </r>
    <r>
      <rPr>
        <b/>
        <sz val="11"/>
        <color theme="1"/>
        <rFont val="Calibri"/>
        <family val="2"/>
        <scheme val="minor"/>
      </rPr>
      <t>(Required if applicable)</t>
    </r>
  </si>
  <si>
    <r>
      <t xml:space="preserve">This tab must be completed when </t>
    </r>
    <r>
      <rPr>
        <b/>
        <sz val="11"/>
        <color theme="1"/>
        <rFont val="Calibri"/>
        <family val="2"/>
        <scheme val="minor"/>
      </rPr>
      <t>SQAR-13</t>
    </r>
    <r>
      <rPr>
        <sz val="11"/>
        <color theme="1"/>
        <rFont val="Calibri"/>
        <family val="2"/>
        <scheme val="minor"/>
      </rPr>
      <t xml:space="preserve"> is flowed via the PO; it is not required for FAI specific submittals (SQAR-22)</t>
    </r>
  </si>
  <si>
    <t>Q. Hoang</t>
  </si>
  <si>
    <t xml:space="preserve">PO Revision:  </t>
  </si>
  <si>
    <t>SQAR 2b</t>
  </si>
  <si>
    <t>SQAR 2a</t>
  </si>
  <si>
    <t>SQAR 2c</t>
  </si>
  <si>
    <t>QMS Certified - AS9100</t>
  </si>
  <si>
    <t>QMS Certified - ISO9001</t>
  </si>
  <si>
    <t>QMS Certified - AS9100 or ISO9001</t>
  </si>
  <si>
    <t>This part number deviates 
from PAL 127 requirements 
(Desk Audits require PM Director signature)</t>
  </si>
  <si>
    <t>QE Approval (Print):</t>
  </si>
  <si>
    <t>SQAR 60 Documents:</t>
  </si>
  <si>
    <r>
      <t>*</t>
    </r>
    <r>
      <rPr>
        <b/>
        <sz val="8"/>
        <color theme="1"/>
        <rFont val="Arial"/>
        <family val="2"/>
      </rPr>
      <t>Note:</t>
    </r>
    <r>
      <rPr>
        <sz val="8"/>
        <color theme="1"/>
        <rFont val="Arial"/>
        <family val="2"/>
      </rPr>
      <t xml:space="preserve"> The General Dynamics-OTS QE must review and verify that all quality, PO, and drawing requirements have been satisfied.  When the “</t>
    </r>
    <r>
      <rPr>
        <b/>
        <sz val="8"/>
        <color theme="1"/>
        <rFont val="Arial"/>
        <family val="2"/>
      </rPr>
      <t>Onsite/Virtual Inspection</t>
    </r>
    <r>
      <rPr>
        <sz val="8"/>
        <color theme="1"/>
        <rFont val="Arial"/>
        <family val="2"/>
      </rPr>
      <t xml:space="preserve">” box is </t>
    </r>
    <r>
      <rPr>
        <b/>
        <sz val="8"/>
        <color theme="1"/>
        <rFont val="Arial"/>
        <family val="2"/>
      </rPr>
      <t>NOT checked</t>
    </r>
    <r>
      <rPr>
        <sz val="8"/>
        <color theme="1"/>
        <rFont val="Arial"/>
        <family val="2"/>
      </rPr>
      <t>, the General Dynamics-OTS QE and PM or their designee(s) must both sign and date. The General Dynamics-OTS QE will send a copy of this completed document to the Supplier, the General Dynamics-OTS Program Manager, Buyer, "Receiving", Program Control Specialist, and others as required.</t>
    </r>
  </si>
  <si>
    <t>Lot Number(s) with Qty(s):</t>
  </si>
  <si>
    <t>Raw Material Identified as Significant Risk - Testing Frequency</t>
  </si>
  <si>
    <r>
      <rPr>
        <b/>
        <sz val="9"/>
        <color theme="1"/>
        <rFont val="Calibri"/>
        <family val="2"/>
        <scheme val="minor"/>
      </rPr>
      <t>QMS Compliant to ISO-9001 or AS9100:</t>
    </r>
    <r>
      <rPr>
        <sz val="9"/>
        <color theme="1"/>
        <rFont val="Calibri"/>
        <family val="2"/>
        <scheme val="minor"/>
      </rPr>
      <t xml:space="preserve">  Do you maintain a Quality Management System that is COMPLIANT to ISO-9001 or AS9100 (latest revision)?</t>
    </r>
  </si>
  <si>
    <r>
      <rPr>
        <b/>
        <sz val="9"/>
        <color theme="1"/>
        <rFont val="Calibri"/>
        <family val="2"/>
        <scheme val="minor"/>
      </rPr>
      <t>Approved Inspection System:</t>
    </r>
    <r>
      <rPr>
        <sz val="9"/>
        <color theme="1"/>
        <rFont val="Calibri"/>
        <family val="2"/>
        <scheme val="minor"/>
      </rPr>
      <t xml:space="preserve">  Has your inspection system been approved by GD-OTS that includes at a minimum calibration of acceptance equipment, material traceability, and records of inspection?</t>
    </r>
  </si>
  <si>
    <t>Calibration System and Report</t>
  </si>
  <si>
    <t>SQAR 12</t>
  </si>
  <si>
    <r>
      <rPr>
        <b/>
        <sz val="9"/>
        <color rgb="FF000000"/>
        <rFont val="Calibri"/>
        <family val="2"/>
      </rPr>
      <t xml:space="preserve">Calibration System and Report: </t>
    </r>
    <r>
      <rPr>
        <sz val="9"/>
        <color indexed="8"/>
        <rFont val="Calibri"/>
        <family val="2"/>
      </rPr>
      <t xml:space="preserve"> Do you have a robust calibration process containing all inspection equipment utilized to determine the acceptance or rejection of parts?
-Certified calibration reports for each instrument shall be made available upon request</t>
    </r>
  </si>
  <si>
    <r>
      <rPr>
        <b/>
        <sz val="9"/>
        <rFont val="Calibri"/>
        <family val="2"/>
      </rPr>
      <t>Customer Source Inspection:</t>
    </r>
    <r>
      <rPr>
        <sz val="9"/>
        <rFont val="Calibri"/>
        <family val="2"/>
      </rPr>
      <t xml:space="preserve">  Has source inspection been scheduled with GD-OTS in order to notify the customer of onsite source inspection?</t>
    </r>
  </si>
  <si>
    <r>
      <rPr>
        <b/>
        <sz val="9"/>
        <color rgb="FF000000"/>
        <rFont val="Calibri"/>
        <family val="2"/>
      </rPr>
      <t>Designated In-Process Inspection Points</t>
    </r>
    <r>
      <rPr>
        <sz val="9"/>
        <color indexed="8"/>
        <rFont val="Calibri"/>
        <family val="2"/>
      </rPr>
      <t>:  Did you notify GD-OTS in time to witness or verify in-process inspection points?</t>
    </r>
  </si>
  <si>
    <t>Onsite</t>
  </si>
  <si>
    <t>Onsite Conducted</t>
  </si>
  <si>
    <t xml:space="preserve">PAL 128 Source Inspection Request/Approval Workbook Instructions </t>
  </si>
  <si>
    <r>
      <t xml:space="preserve">The other tabs of the workbook are all linked to the </t>
    </r>
    <r>
      <rPr>
        <b/>
        <sz val="11"/>
        <color theme="1"/>
        <rFont val="Calibri"/>
        <family val="2"/>
        <scheme val="minor"/>
      </rPr>
      <t>"3.0 PAL 128"</t>
    </r>
    <r>
      <rPr>
        <sz val="11"/>
        <color theme="1"/>
        <rFont val="Calibri"/>
        <family val="2"/>
        <scheme val="minor"/>
      </rPr>
      <t xml:space="preserve"> tab, such that fields throughout this workbook will automatically be populated.
EXCEPTION:  The fields on the AS9102 forms are linked to "AS9102 Form 1" tab.</t>
    </r>
  </si>
  <si>
    <t>If supplier's documentation format does not meet the verbiage of the SQARs, then the yellow tabs (tools/templates) can be utilized to satisfy the requirement.</t>
  </si>
  <si>
    <t xml:space="preserve">a)  </t>
  </si>
  <si>
    <t xml:space="preserve">b)  </t>
  </si>
  <si>
    <t>If submitting multiple lots of parts, indicate what quantity is in each lot.</t>
  </si>
  <si>
    <r>
      <t xml:space="preserve">On the tab labeled </t>
    </r>
    <r>
      <rPr>
        <b/>
        <sz val="11"/>
        <color theme="1"/>
        <rFont val="Calibri"/>
        <family val="2"/>
        <scheme val="minor"/>
      </rPr>
      <t>"3.0 PAL 128"</t>
    </r>
    <r>
      <rPr>
        <sz val="11"/>
        <color theme="1"/>
        <rFont val="Calibri"/>
        <family val="2"/>
        <scheme val="minor"/>
      </rPr>
      <t xml:space="preserve"> the supplier is to complete all highlighted cells.</t>
    </r>
  </si>
  <si>
    <t>A</t>
  </si>
  <si>
    <t>B</t>
  </si>
  <si>
    <t>C</t>
  </si>
  <si>
    <t>D</t>
  </si>
  <si>
    <t>E</t>
  </si>
  <si>
    <t>F</t>
  </si>
  <si>
    <t>G</t>
  </si>
  <si>
    <r>
      <rPr>
        <b/>
        <sz val="11"/>
        <color theme="1"/>
        <rFont val="Calibri"/>
        <family val="2"/>
        <scheme val="minor"/>
      </rPr>
      <t>SQAR 22:</t>
    </r>
    <r>
      <rPr>
        <sz val="11"/>
        <color theme="1"/>
        <rFont val="Calibri"/>
        <family val="2"/>
        <scheme val="minor"/>
      </rPr>
      <t xml:space="preserve"> If utilizing tab "</t>
    </r>
    <r>
      <rPr>
        <b/>
        <sz val="11"/>
        <color theme="1"/>
        <rFont val="Calibri"/>
        <family val="2"/>
        <scheme val="minor"/>
      </rPr>
      <t>15.0 AS9102 Form 1</t>
    </r>
    <r>
      <rPr>
        <sz val="11"/>
        <color theme="1"/>
        <rFont val="Calibri"/>
        <family val="2"/>
        <scheme val="minor"/>
      </rPr>
      <t xml:space="preserve">", do not leave any fields blank ("n/a" as appropriate).  This applies to all the AS9102 forms.
</t>
    </r>
    <r>
      <rPr>
        <b/>
        <i/>
        <sz val="11"/>
        <color theme="1"/>
        <rFont val="Calibri"/>
        <family val="2"/>
        <scheme val="minor"/>
      </rPr>
      <t>If FAI is required, the supplier needs to read tab "14.0 AS9102 Guidelines" prior to any FAI submittal</t>
    </r>
    <r>
      <rPr>
        <sz val="11"/>
        <color theme="1"/>
        <rFont val="Calibri"/>
        <family val="2"/>
        <scheme val="minor"/>
      </rPr>
      <t>.</t>
    </r>
  </si>
  <si>
    <r>
      <t xml:space="preserve">Note - Only </t>
    </r>
    <r>
      <rPr>
        <b/>
        <sz val="14"/>
        <color rgb="FF25C400"/>
        <rFont val="Calibri"/>
        <family val="2"/>
        <scheme val="minor"/>
      </rPr>
      <t>GREEN</t>
    </r>
    <r>
      <rPr>
        <b/>
        <sz val="12"/>
        <color theme="1"/>
        <rFont val="Calibri"/>
        <family val="2"/>
        <scheme val="minor"/>
      </rPr>
      <t xml:space="preserve"> tabs are required, remaining tabs are tools.</t>
    </r>
  </si>
  <si>
    <t>H</t>
  </si>
  <si>
    <r>
      <t>If a spreadsheet does not seem to be populating from the "</t>
    </r>
    <r>
      <rPr>
        <b/>
        <sz val="11"/>
        <rFont val="Calibri"/>
        <family val="2"/>
        <scheme val="minor"/>
      </rPr>
      <t>3.0 PAL 128</t>
    </r>
    <r>
      <rPr>
        <sz val="11"/>
        <rFont val="Calibri"/>
        <family val="2"/>
        <scheme val="minor"/>
      </rPr>
      <t>" tab, then perform the following:</t>
    </r>
  </si>
  <si>
    <t xml:space="preserve"> 2) Click on the drop down for "Calculation Options" and then click "automatic".</t>
  </si>
  <si>
    <t xml:space="preserve"> 1) Go to the Excel ribbon at the top and click "Formulas".</t>
  </si>
  <si>
    <r>
      <rPr>
        <b/>
        <sz val="11"/>
        <rFont val="Calibri"/>
        <family val="2"/>
        <scheme val="minor"/>
      </rPr>
      <t>SQAR 18</t>
    </r>
    <r>
      <rPr>
        <sz val="11"/>
        <rFont val="Calibri"/>
        <family val="2"/>
        <scheme val="minor"/>
      </rPr>
      <t>: Supplier may utilize tabs 10 .0 and 11.0 (inspection report template) in order to provide inspection data to General Dynamics. If supplier wants to use their own file, it must meet all of the requirements of SQAR 18.</t>
    </r>
  </si>
  <si>
    <t>Request for Variance Number:</t>
  </si>
  <si>
    <t>1.0 Instructions, 2.5 PO Quality Requirements, 3.0 PAL 128, 3.1 PAL 128 Page -2, SQARs List, 5.0 CoC</t>
  </si>
  <si>
    <t>The following tabs were all modified as part of a big overhaul to the PAL 128. In addition to the below, various cells in each of the tabs have been locked and unlocked as well as more freedom was given to users to manipulate cell sizes:
1.0 - Modified instructions to match workbook updates
2.5 - Added Quality Requirements tab.
3.0 - Modified form for simpler function and remove redundancies. Also link check boxes to signature and altered formulas to link better with the CoC. Form was also modified to capture quality requirements for an easier review.
3.1 - Modified checklist to create a more dynamic checklist which is generates dependent upon supplier quality requirements acknowledgement, tab 1.1. Also improved the forumulation for the questions to improve the identification of discrepancies. 
SQARs List - Added a master SQAR list in order to have a location for the set of questions for each of the Quality requirements. 
5.0 - Improved the formulations for the CoC for accuracy when pulling data from the PAL 128</t>
  </si>
  <si>
    <t>Highlighted cells indicate duplicate questions for the same requirement</t>
  </si>
  <si>
    <t xml:space="preserve">Does the supplier have/maintain a Quality Management System (QMS) that is certified to ISO9001 (Latest Revision)?
</t>
  </si>
  <si>
    <t xml:space="preserve">Does the supplier have/maintain a Quality Management System (QMS) that is certified to the latest revision of either AS9100 or ISO9001
</t>
  </si>
  <si>
    <t xml:space="preserve">Does the supplier have/maintain a Quality Management System (QMS) that is certified to AS9100 (Latest Revision)?
</t>
  </si>
  <si>
    <r>
      <rPr>
        <b/>
        <sz val="9"/>
        <color indexed="8"/>
        <rFont val="Calibri"/>
        <family val="2"/>
      </rPr>
      <t>Raw Material Certification or Test Report (Metals, Chemicals, Polymers, etc.):</t>
    </r>
    <r>
      <rPr>
        <sz val="9"/>
        <color indexed="8"/>
        <rFont val="Calibri"/>
        <family val="2"/>
      </rPr>
      <t xml:space="preserve">  
-Does the certification contain the requirements and data required by the drawing (i.e. Grade/Material Type, A1008, tensile, density, hardness, composition, etc.)? Document Material Type/Grade and Report/Certificate number on worksheet.
-Test report data which may include charts must be provided with the certification</t>
    </r>
  </si>
  <si>
    <r>
      <rPr>
        <b/>
        <sz val="9"/>
        <color rgb="FF000000"/>
        <rFont val="Calibri"/>
        <family val="2"/>
      </rPr>
      <t>Traceability Control - Raw Material, CFM, COTS, and Items:</t>
    </r>
    <r>
      <rPr>
        <sz val="9"/>
        <color indexed="8"/>
        <rFont val="Calibri"/>
        <family val="2"/>
      </rPr>
      <t xml:space="preserve">  
- Are lot numbers for all components documented on traceability records corresponding to the part number on the PO (traceability matrix)?
- All PAL 128's or signed CoC/Packing slip's (or other document) for all CFM purchased by GD or the Customer must be provided within the data package unless indicated otherwise by General Dynamics-NCV
- All Materials with shelf life should be identified and be within expiry dates when used.</t>
    </r>
  </si>
  <si>
    <r>
      <rPr>
        <b/>
        <sz val="9"/>
        <color theme="1"/>
        <rFont val="Calibri"/>
        <family val="2"/>
      </rPr>
      <t>Surveillance Required:</t>
    </r>
    <r>
      <rPr>
        <sz val="9"/>
        <color theme="1"/>
        <rFont val="Calibri"/>
        <family val="2"/>
      </rPr>
      <t xml:space="preserve">  The supplier acknowledges that GD-OTS may make arrangements to conduct an audit of your QMS, procedures, records, procurement documents, facilities, manufacturing processes, and perform in-process and final inspection/test to verify requirements.</t>
    </r>
  </si>
  <si>
    <t>Checklist</t>
  </si>
  <si>
    <r>
      <rPr>
        <b/>
        <sz val="9"/>
        <color theme="1"/>
        <rFont val="Calibri"/>
        <family val="2"/>
      </rPr>
      <t>Government Source Inspection:</t>
    </r>
    <r>
      <rPr>
        <sz val="9"/>
        <color theme="1"/>
        <rFont val="Calibri"/>
        <family val="2"/>
      </rPr>
      <t xml:space="preserve">
- Supplier acknowledges that DCMA is required for source inspection. 
- A copy of the Purchase Order has been provided to DCMA
</t>
    </r>
    <r>
      <rPr>
        <b/>
        <sz val="9"/>
        <color theme="1"/>
        <rFont val="Calibri"/>
        <family val="2"/>
      </rPr>
      <t>Note:  DCMA approval must take place AFTER GD has approved source package.</t>
    </r>
  </si>
  <si>
    <r>
      <rPr>
        <b/>
        <sz val="9"/>
        <color indexed="8"/>
        <rFont val="Calibri"/>
        <family val="2"/>
      </rPr>
      <t>Inspection Report</t>
    </r>
    <r>
      <rPr>
        <sz val="9"/>
        <color indexed="8"/>
        <rFont val="Calibri"/>
        <family val="2"/>
      </rPr>
      <t>:  
*</t>
    </r>
    <r>
      <rPr>
        <sz val="9"/>
        <color rgb="FF000000"/>
        <rFont val="Calibri"/>
        <family val="2"/>
      </rPr>
      <t>IF SUPPLIER HAS A CYBER SECURITY RATING OF RED, THEN BALLOON DRAWING CANNOT BE PROVIDED ELECTRONICALLY.</t>
    </r>
    <r>
      <rPr>
        <sz val="9"/>
        <color indexed="8"/>
        <rFont val="Calibri"/>
        <family val="2"/>
      </rPr>
      <t xml:space="preserve">*
The supplier has provided an inspection report in accordance to SQAR 18. 
-Conditionally formatted report (preferably Excel).
-All sample sizes and data must be within specification of the drawings
-Balloon drawing must be provided unless otherwise indicated by General Dynamics
-All data is to be accurate and within the specifications of the drawing.
</t>
    </r>
  </si>
  <si>
    <r>
      <rPr>
        <b/>
        <sz val="9"/>
        <color indexed="8"/>
        <rFont val="Calibri"/>
        <family val="2"/>
      </rPr>
      <t>First Article Inspection Required/Maintained-AS9102 Required</t>
    </r>
    <r>
      <rPr>
        <sz val="9"/>
        <color indexed="8"/>
        <rFont val="Calibri"/>
        <family val="2"/>
      </rPr>
      <t xml:space="preserve">:  
-Does this source require First Article Inspection? Required if out of </t>
    </r>
    <r>
      <rPr>
        <u/>
        <sz val="9"/>
        <color indexed="8"/>
        <rFont val="Calibri"/>
        <family val="2"/>
      </rPr>
      <t>production</t>
    </r>
    <r>
      <rPr>
        <sz val="9"/>
        <color indexed="8"/>
        <rFont val="Calibri"/>
        <family val="2"/>
      </rPr>
      <t xml:space="preserve"> for more than 2 YEAR(s) or there were any changes to process, design, tooling, inspection, or facility change since the last production run.
-FAI Checklist tab is required to be filled out
-Control Plan may need to be updated and submitted</t>
    </r>
  </si>
  <si>
    <r>
      <rPr>
        <b/>
        <sz val="9"/>
        <color indexed="8"/>
        <rFont val="Calibri"/>
        <family val="2"/>
      </rPr>
      <t>First Article Inspection Required/Maintained-AS9102 Required</t>
    </r>
    <r>
      <rPr>
        <sz val="9"/>
        <color indexed="8"/>
        <rFont val="Calibri"/>
        <family val="2"/>
      </rPr>
      <t xml:space="preserve">:  
-Does this source require First Article Inspection? Required if out of </t>
    </r>
    <r>
      <rPr>
        <u/>
        <sz val="9"/>
        <color indexed="8"/>
        <rFont val="Calibri"/>
        <family val="2"/>
      </rPr>
      <t>production</t>
    </r>
    <r>
      <rPr>
        <sz val="9"/>
        <color indexed="8"/>
        <rFont val="Calibri"/>
        <family val="2"/>
      </rPr>
      <t xml:space="preserve"> for more than 1 YEAR or there were any changes to process, design, tooling, inspection, or facility change since the last production run.
-FAI Checklist tab is required to be filled out
-Control Plan may need to be updated and submitted</t>
    </r>
  </si>
  <si>
    <r>
      <rPr>
        <b/>
        <sz val="9"/>
        <color indexed="8"/>
        <rFont val="Calibri"/>
        <family val="2"/>
      </rPr>
      <t>First Article Inspection Required/Maintained-AS9102 Required</t>
    </r>
    <r>
      <rPr>
        <sz val="9"/>
        <color indexed="8"/>
        <rFont val="Calibri"/>
        <family val="2"/>
      </rPr>
      <t xml:space="preserve">:  
-Does this source require First Article Inspection? Required if out of </t>
    </r>
    <r>
      <rPr>
        <u/>
        <sz val="9"/>
        <color indexed="8"/>
        <rFont val="Calibri"/>
        <family val="2"/>
      </rPr>
      <t>production</t>
    </r>
    <r>
      <rPr>
        <sz val="9"/>
        <color indexed="8"/>
        <rFont val="Calibri"/>
        <family val="2"/>
      </rPr>
      <t xml:space="preserve"> for more than 90 DAYS or there were any changes to process, design, tooling, inspection, or facility change since the last production run.</t>
    </r>
    <r>
      <rPr>
        <b/>
        <sz val="9"/>
        <color rgb="FFFF0000"/>
        <rFont val="Calibri"/>
        <family val="2"/>
      </rPr>
      <t xml:space="preserve">
</t>
    </r>
    <r>
      <rPr>
        <sz val="9"/>
        <rFont val="Calibri"/>
        <family val="2"/>
      </rPr>
      <t>-FAI Checklist tab is required to be filled out
-Control Plan may need to be updated and submitted</t>
    </r>
  </si>
  <si>
    <r>
      <rPr>
        <b/>
        <sz val="9"/>
        <color indexed="8"/>
        <rFont val="Calibri"/>
        <family val="2"/>
      </rPr>
      <t>First Article Inspection Required/Maintained-AS9102 Required</t>
    </r>
    <r>
      <rPr>
        <sz val="9"/>
        <color indexed="8"/>
        <rFont val="Calibri"/>
        <family val="2"/>
      </rPr>
      <t xml:space="preserve">:  
-Does this source require First Article Inspection? Required if out of </t>
    </r>
    <r>
      <rPr>
        <u/>
        <sz val="9"/>
        <color indexed="8"/>
        <rFont val="Calibri"/>
        <family val="2"/>
      </rPr>
      <t>production</t>
    </r>
    <r>
      <rPr>
        <sz val="9"/>
        <color indexed="8"/>
        <rFont val="Calibri"/>
        <family val="2"/>
      </rPr>
      <t xml:space="preserve"> for more than GD's specified number of days (See SQAR 38) or there were any changes to process, design, tooling, inspection, or facility change since the last production run.
-FAI Checklist tab is required to be filled out
-Control Plan may need to be updated and submitted</t>
    </r>
  </si>
  <si>
    <r>
      <rPr>
        <b/>
        <sz val="9"/>
        <color rgb="FF000000"/>
        <rFont val="Calibri"/>
        <family val="2"/>
      </rPr>
      <t>First Article Plan:</t>
    </r>
    <r>
      <rPr>
        <sz val="9"/>
        <color indexed="8"/>
        <rFont val="Calibri"/>
        <family val="2"/>
      </rPr>
      <t xml:space="preserve">
Has the supplier prepared a First Article Inspection (FAI) plan and submitted it to GD for approval?</t>
    </r>
  </si>
  <si>
    <r>
      <rPr>
        <b/>
        <sz val="9"/>
        <color indexed="8"/>
        <rFont val="Calibri"/>
        <family val="2"/>
      </rPr>
      <t xml:space="preserve">As-Built Record or Log: </t>
    </r>
    <r>
      <rPr>
        <sz val="9"/>
        <color indexed="8"/>
        <rFont val="Calibri"/>
        <family val="2"/>
      </rPr>
      <t xml:space="preserve">  
Is the as-built record/log complete, accurate, and submitted (subassembly and assembly)?</t>
    </r>
  </si>
  <si>
    <r>
      <rPr>
        <b/>
        <sz val="9"/>
        <color theme="1"/>
        <rFont val="Calibri"/>
        <family val="2"/>
      </rPr>
      <t>Government Surveillance:</t>
    </r>
    <r>
      <rPr>
        <sz val="9"/>
        <color theme="1"/>
        <rFont val="Calibri"/>
        <family val="2"/>
      </rPr>
      <t xml:space="preserve">
- The supplier acknowledges that during performance of the Purchase Order, the Supplier’s Quality Management System, Inspection System, and Manufacturing Processes are subject to review, analysis, and verification by authorized Government representatives.
- A copy of the Purchase Order has been provided to DCMA</t>
    </r>
  </si>
  <si>
    <r>
      <rPr>
        <b/>
        <sz val="9"/>
        <color rgb="FF000000"/>
        <rFont val="Calibri"/>
        <family val="2"/>
      </rPr>
      <t>Supplying Controlled Shelf Life Material:</t>
    </r>
    <r>
      <rPr>
        <sz val="9"/>
        <color indexed="8"/>
        <rFont val="Calibri"/>
        <family val="2"/>
      </rPr>
      <t xml:space="preserve">
-All items supplied must have a minimum of 67% remaining shelf life.</t>
    </r>
  </si>
  <si>
    <r>
      <rPr>
        <b/>
        <sz val="9"/>
        <color theme="1"/>
        <rFont val="Calibri"/>
        <family val="2"/>
      </rPr>
      <t>Process Flow &amp; PFMEA Required/Maintained:</t>
    </r>
    <r>
      <rPr>
        <sz val="9"/>
        <color theme="1"/>
        <rFont val="Calibri"/>
        <family val="2"/>
      </rPr>
      <t xml:space="preserve">
-Has the supplier completed and provided a Process Flow and PFMEA to GD?</t>
    </r>
  </si>
  <si>
    <r>
      <rPr>
        <b/>
        <sz val="9"/>
        <color rgb="FF000000"/>
        <rFont val="Calibri"/>
        <family val="2"/>
      </rPr>
      <t>Raw Material Approval Prior to Manufacturing of Product:</t>
    </r>
    <r>
      <rPr>
        <sz val="9"/>
        <color indexed="8"/>
        <rFont val="Calibri"/>
        <family val="2"/>
      </rPr>
      <t xml:space="preserve">
- Supplier shall have raw material approval from GD prior to the start of production. Has this evidence of approval been provided with the source inspection?</t>
    </r>
  </si>
  <si>
    <r>
      <rPr>
        <b/>
        <sz val="9"/>
        <color indexed="8"/>
        <rFont val="Calibri"/>
        <family val="2"/>
      </rPr>
      <t>Control of Special Processes and Certification</t>
    </r>
    <r>
      <rPr>
        <sz val="9"/>
        <color indexed="8"/>
        <rFont val="Calibri"/>
        <family val="2"/>
      </rPr>
      <t>:  
Is the supplier performing special processes (heat treating, plating, painting, passivation, welding, chemical coatings, radiography, etc.) NADCAP certified? 
-Special process CoC shall include all data reequired by QAD, drawing, and/or related specification. Ensure ANY/ALL applicable charts are submitted as part of source.</t>
    </r>
  </si>
  <si>
    <r>
      <rPr>
        <b/>
        <sz val="9"/>
        <color indexed="8"/>
        <rFont val="Calibri"/>
        <family val="2"/>
      </rPr>
      <t>Control of Special Processes and Certification</t>
    </r>
    <r>
      <rPr>
        <sz val="9"/>
        <color indexed="8"/>
        <rFont val="Calibri"/>
        <family val="2"/>
      </rPr>
      <t>:  
Has the supplier performing special processes (heat treating, plating, painting, passivation, welding, chemical coatings, radiography, etc.) been approved by GD? 
-Special process CoC shall include all data reequired by QAD, drawing, and/or related specification. Ensure ANY/ALL applicable charts are submitted as part of source.</t>
    </r>
  </si>
  <si>
    <r>
      <rPr>
        <b/>
        <sz val="9"/>
        <color theme="1"/>
        <rFont val="Calibri"/>
        <family val="2"/>
      </rPr>
      <t>Inspection Report – Logs and Travelers</t>
    </r>
    <r>
      <rPr>
        <sz val="9"/>
        <color theme="1"/>
        <rFont val="Calibri"/>
        <family val="2"/>
      </rPr>
      <t xml:space="preserve">
*IF SUPPLIER HAS A CYBER SECURITY RATING OF RED, THEN BALLOON DRAWING CANNOT BE PROVIDED ELECTRONICALLY.*
The supplier has provided an inspection report in accordance to SQAR 18 with the following exception:
-Conditionally formatted report NOT REQUIRED.</t>
    </r>
  </si>
  <si>
    <r>
      <rPr>
        <b/>
        <sz val="9"/>
        <color rgb="FF000000"/>
        <rFont val="Calibri"/>
        <family val="2"/>
      </rPr>
      <t>Tin and Lead Plating Restrictions</t>
    </r>
    <r>
      <rPr>
        <sz val="9"/>
        <color indexed="8"/>
        <rFont val="Calibri"/>
        <family val="2"/>
      </rPr>
      <t>: 
Items delivered should not contain any pure tin finishes, or any tin-lead (SnPb) plating shall result in a finish of no less than 3% Lead (Pb). Do you acknowledge this requirement?</t>
    </r>
  </si>
  <si>
    <r>
      <rPr>
        <b/>
        <sz val="9"/>
        <color indexed="8"/>
        <rFont val="Calibri"/>
        <family val="2"/>
      </rPr>
      <t>100% Inspection</t>
    </r>
    <r>
      <rPr>
        <sz val="9"/>
        <color indexed="8"/>
        <rFont val="Calibri"/>
        <family val="2"/>
      </rPr>
      <t>:  
Has 100% inspection been performed on all necessary requirements in accordance with the drawing?</t>
    </r>
  </si>
  <si>
    <r>
      <rPr>
        <b/>
        <sz val="9"/>
        <color indexed="8"/>
        <rFont val="Calibri"/>
        <family val="2"/>
      </rPr>
      <t>Control of Special Processes and Certification</t>
    </r>
    <r>
      <rPr>
        <sz val="9"/>
        <color indexed="8"/>
        <rFont val="Calibri"/>
        <family val="2"/>
      </rPr>
      <t>:  
Is the supplier performing special processes (heat treating, plating, painting, passivation, welding, chemical coatings, radiography, etc.) certified by an accredited Body?  (ANAB, A2LA, PJLA, etc.)
-Special process CoC shall include all data reequired by QAD, drawing, and/or related specification. Ensure ANY/ALL applicable charts are submitted as part of source.</t>
    </r>
  </si>
  <si>
    <r>
      <rPr>
        <b/>
        <sz val="9"/>
        <color indexed="8"/>
        <rFont val="Calibri"/>
        <family val="2"/>
      </rPr>
      <t>Source Inspection Required</t>
    </r>
    <r>
      <rPr>
        <sz val="9"/>
        <color indexed="8"/>
        <rFont val="Calibri"/>
        <family val="2"/>
      </rPr>
      <t xml:space="preserve">: 
*PARTS DO NOT SHIP WITHOUT A SIGNED PAL 128.
-The supplier acknowledges that the source inspection data package is complete.  </t>
    </r>
    <r>
      <rPr>
        <sz val="9"/>
        <color indexed="10"/>
        <rFont val="Calibri"/>
        <family val="2"/>
      </rPr>
      <t xml:space="preserve">
</t>
    </r>
    <r>
      <rPr>
        <sz val="9"/>
        <color theme="1"/>
        <rFont val="Calibri"/>
        <family val="2"/>
      </rPr>
      <t>-For onsite source inspection, the supplier Supplier shall notify the QE or other designated representative at least 5 business days prior to the expected source inspection.
-PAL 128 and Page 2 (supplier sections) shall be completed and submitted by the supplier.</t>
    </r>
  </si>
  <si>
    <r>
      <rPr>
        <b/>
        <sz val="9"/>
        <color indexed="8"/>
        <rFont val="Calibri"/>
        <family val="2"/>
      </rPr>
      <t xml:space="preserve">Statistical Process Control-Capability Analysis: </t>
    </r>
    <r>
      <rPr>
        <sz val="9"/>
        <color indexed="8"/>
        <rFont val="Calibri"/>
        <family val="2"/>
      </rPr>
      <t xml:space="preserve"> Have SPC control charts or capability charts been provided for specified features? See SQAR and(or) QAD (if applicable) for details of all elements required.</t>
    </r>
  </si>
  <si>
    <r>
      <rPr>
        <b/>
        <sz val="9"/>
        <color indexed="8"/>
        <rFont val="Calibri"/>
        <family val="2"/>
      </rPr>
      <t xml:space="preserve">Inspection Sampling Plan C=0:
- </t>
    </r>
    <r>
      <rPr>
        <sz val="9"/>
        <color rgb="FF000000"/>
        <rFont val="Calibri"/>
        <family val="2"/>
      </rPr>
      <t>Has the inspection been performed in accordance with the C=0 Inspection Plan (reference tab 9.0 to calculate sample size)?</t>
    </r>
    <r>
      <rPr>
        <sz val="9"/>
        <color indexed="8"/>
        <rFont val="Calibri"/>
        <family val="2"/>
      </rPr>
      <t xml:space="preserve"> Unless otherwise noted, classification of characteristics shall be designated on applicable drawings, specifications, control plans, or QADs. If classification is not designated, default to AQL = 1.5 for all features:
- Critical: 100%
- Major: AQL=1.0
- Minor: AL =4.0</t>
    </r>
  </si>
  <si>
    <r>
      <rPr>
        <b/>
        <sz val="9"/>
        <color rgb="FF000000"/>
        <rFont val="Calibri"/>
        <family val="2"/>
      </rPr>
      <t>Ammo Data Card:</t>
    </r>
    <r>
      <rPr>
        <sz val="9"/>
        <color indexed="8"/>
        <rFont val="Calibri"/>
        <family val="2"/>
      </rPr>
      <t xml:space="preserve">
a. Serial number(s) correct per the PAL 128?
b. Lot number(s) correct per the PAL 128?
c. Partial shipments identified correctly (see instructions)?
d. Drawing revision level correct per the PAL 128?
e. Does the ADC comply with MIL-STD-1168 and contain all parts as listed on the final assembly drawing?</t>
    </r>
  </si>
  <si>
    <t>E.  Approved Changes/Waivers/Deviations/Substitutions/Nonconformances</t>
  </si>
  <si>
    <r>
      <rPr>
        <b/>
        <sz val="9"/>
        <color indexed="8"/>
        <rFont val="Calibri"/>
        <family val="2"/>
      </rPr>
      <t>Process Procedures and Documentation</t>
    </r>
    <r>
      <rPr>
        <sz val="9"/>
        <color indexed="8"/>
        <rFont val="Calibri"/>
        <family val="2"/>
      </rPr>
      <t>:  Has a Document Control List been provided with the source inspection data package to include any GD-OTS provided documents?
-All processes utilized to manufacture, produce, inspect, and/or assemble items shall be under configuration control and listed on the Document Control List.</t>
    </r>
  </si>
  <si>
    <r>
      <rPr>
        <b/>
        <sz val="9"/>
        <color rgb="FF000000"/>
        <rFont val="Calibri"/>
        <family val="2"/>
      </rPr>
      <t xml:space="preserve">Product Safety Awareness: 
</t>
    </r>
    <r>
      <rPr>
        <sz val="9"/>
        <color indexed="8"/>
        <rFont val="Calibri"/>
        <family val="2"/>
      </rPr>
      <t xml:space="preserve">Do you have records of communication to your employees on their awareness and contribution to product safety annually at a minimum? </t>
    </r>
  </si>
  <si>
    <r>
      <rPr>
        <b/>
        <sz val="9"/>
        <color rgb="FF000000"/>
        <rFont val="Calibri"/>
        <family val="2"/>
      </rPr>
      <t xml:space="preserve">Product or Service Conformity Awareness: </t>
    </r>
    <r>
      <rPr>
        <sz val="9"/>
        <color indexed="8"/>
        <rFont val="Calibri"/>
        <family val="2"/>
      </rPr>
      <t xml:space="preserve">
Do you have records of communication to your employees on their awareness and contribution to product or service conformity annually at a minimum? </t>
    </r>
  </si>
  <si>
    <r>
      <rPr>
        <b/>
        <sz val="9"/>
        <color rgb="FF000000"/>
        <rFont val="Calibri"/>
        <family val="2"/>
      </rPr>
      <t>Foreign Object Damage (FOD):</t>
    </r>
    <r>
      <rPr>
        <sz val="9"/>
        <color indexed="8"/>
        <rFont val="Calibri"/>
        <family val="2"/>
      </rPr>
      <t xml:space="preserve">  
Do you have a procedure that prevents the occurrence of foreign object damage or debris? </t>
    </r>
  </si>
  <si>
    <r>
      <rPr>
        <b/>
        <sz val="9"/>
        <color rgb="FF000000"/>
        <rFont val="Calibri"/>
        <family val="2"/>
      </rPr>
      <t>Purchase Order Review:</t>
    </r>
    <r>
      <rPr>
        <sz val="9"/>
        <color indexed="8"/>
        <rFont val="Calibri"/>
        <family val="2"/>
      </rPr>
      <t xml:space="preserve">  Was a purchase order review conducted to review quality requirements and other pertinent details for this particular purchase order?</t>
    </r>
  </si>
  <si>
    <t>Packing Slip with Certfication Statement - Distributor</t>
  </si>
  <si>
    <r>
      <rPr>
        <b/>
        <sz val="9"/>
        <color indexed="8"/>
        <rFont val="Calibri"/>
        <family val="2"/>
      </rPr>
      <t>Packing Slip with Certification Statement - Distributor</t>
    </r>
    <r>
      <rPr>
        <sz val="9"/>
        <color indexed="8"/>
        <rFont val="Calibri"/>
        <family val="2"/>
      </rPr>
      <t xml:space="preserve">:  
- Was a CoC or packing slip with the certification statement provided for the purchased part number which contains the lot/batch number and part number identified for traceability requirements? </t>
    </r>
  </si>
  <si>
    <r>
      <rPr>
        <b/>
        <sz val="9"/>
        <color rgb="FF000000"/>
        <rFont val="Calibri"/>
        <family val="2"/>
      </rPr>
      <t>Packing Slip Required – Distributor</t>
    </r>
    <r>
      <rPr>
        <sz val="9"/>
        <color indexed="8"/>
        <rFont val="Calibri"/>
        <family val="2"/>
      </rPr>
      <t xml:space="preserve">
-Has the distributor provided a packing slip?</t>
    </r>
  </si>
  <si>
    <r>
      <rPr>
        <b/>
        <sz val="9"/>
        <color rgb="FF000000"/>
        <rFont val="Calibri"/>
        <family val="2"/>
      </rPr>
      <t>Control Plan:</t>
    </r>
    <r>
      <rPr>
        <sz val="9"/>
        <color indexed="8"/>
        <rFont val="Calibri"/>
        <family val="2"/>
      </rPr>
      <t xml:space="preserve">  
Does GD have a copy of the current control plan for this part?</t>
    </r>
  </si>
  <si>
    <r>
      <rPr>
        <b/>
        <sz val="9"/>
        <color theme="1"/>
        <rFont val="Calibri"/>
        <family val="2"/>
      </rPr>
      <t xml:space="preserve">Non-Production Part Marking:  </t>
    </r>
    <r>
      <rPr>
        <sz val="9"/>
        <color theme="1"/>
        <rFont val="Calibri"/>
        <family val="2"/>
      </rPr>
      <t xml:space="preserve">
Are the items and containers marked "Not For Production"?</t>
    </r>
  </si>
  <si>
    <r>
      <rPr>
        <b/>
        <sz val="9"/>
        <color rgb="FF000000"/>
        <rFont val="Calibri"/>
        <family val="2"/>
      </rPr>
      <t>Material Safety Data Sheet (MSDS/SDS):</t>
    </r>
    <r>
      <rPr>
        <sz val="9"/>
        <color indexed="8"/>
        <rFont val="Calibri"/>
        <family val="2"/>
      </rPr>
      <t xml:space="preserve">  Was a MSDS/SDS provided to GD-OTS upon receipt of the order?
-Physical copy must be provided with the shipment.</t>
    </r>
  </si>
  <si>
    <t>On the tab labeled "2.5 PO Quality Requirements", the supplier will select all applicable SQARs that have been flowed down on the PO and(or) QAD(s).</t>
  </si>
  <si>
    <t>If QAD or SQAR 38 is flowed, the supplier will populate the appropriate flowdowns in the corresponding boxes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</si>
</sst>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d/m/yy;@"/>
    <numFmt numFmtId="165" formatCode="0;\-0;;@"/>
    <numFmt numFmtId="166" formatCode="0.000"/>
    <numFmt numFmtId="167" formatCode="0.0"/>
    <numFmt numFmtId="168" formatCode="m/d/yy;@"/>
    <numFmt numFmtId="169" formatCode="0.0000"/>
    <numFmt numFmtId="170" formatCode="m/yyyy"/>
  </numFmts>
  <fonts count="119">
    <font>
      <sz val="11"/>
      <color theme="1"/>
      <name val="Calibri"/>
      <family val="2"/>
      <scheme val="minor"/>
    </font>
    <font>
      <b/>
      <sz val="18"/>
      <color theme="1"/>
      <name val="Arial"/>
      <family val="2"/>
    </font>
    <font>
      <sz val="11"/>
      <color theme="1"/>
      <name val="Arial"/>
      <family val="2"/>
    </font>
    <font>
      <sz val="8"/>
      <color theme="1"/>
      <name val="Arial"/>
      <family val="2"/>
    </font>
    <font>
      <b/>
      <sz val="8"/>
      <color theme="1"/>
      <name val="Arial"/>
      <family val="2"/>
    </font>
    <font>
      <b/>
      <u/>
      <sz val="8"/>
      <color rgb="FFFF0000"/>
      <name val="Arial"/>
      <family val="2"/>
    </font>
    <font>
      <b/>
      <sz val="8"/>
      <color rgb="FFFF0000"/>
      <name val="Arial"/>
      <family val="2"/>
    </font>
    <font>
      <sz val="10"/>
      <color theme="1"/>
      <name val="Arial"/>
      <family val="2"/>
    </font>
    <font>
      <b/>
      <sz val="10"/>
      <color theme="1"/>
      <name val="Arial"/>
      <family val="2"/>
    </font>
    <font>
      <sz val="9"/>
      <color indexed="81"/>
      <name val="Tahoma"/>
      <family val="2"/>
    </font>
    <font>
      <b/>
      <sz val="9"/>
      <color indexed="81"/>
      <name val="Tahoma"/>
      <family val="2"/>
    </font>
    <font>
      <sz val="10"/>
      <color theme="1"/>
      <name val="Calibri"/>
      <family val="2"/>
      <scheme val="minor"/>
    </font>
    <font>
      <b/>
      <sz val="10"/>
      <color theme="1"/>
      <name val="Calibri"/>
      <family val="2"/>
      <scheme val="minor"/>
    </font>
    <font>
      <b/>
      <sz val="16"/>
      <color theme="1"/>
      <name val="Calibri"/>
      <family val="2"/>
      <scheme val="minor"/>
    </font>
    <font>
      <b/>
      <sz val="12"/>
      <color theme="1"/>
      <name val="Calibri"/>
      <family val="2"/>
      <scheme val="minor"/>
    </font>
    <font>
      <b/>
      <sz val="18"/>
      <color theme="1"/>
      <name val="Calibri"/>
      <family val="2"/>
      <scheme val="minor"/>
    </font>
    <font>
      <b/>
      <sz val="11"/>
      <color theme="1"/>
      <name val="Calibri"/>
      <family val="2"/>
      <scheme val="minor"/>
    </font>
    <font>
      <sz val="10"/>
      <name val="Calibri"/>
      <family val="2"/>
      <scheme val="minor"/>
    </font>
    <font>
      <sz val="10"/>
      <color rgb="FF0000CC"/>
      <name val="Calibri"/>
      <family val="2"/>
      <scheme val="minor"/>
    </font>
    <font>
      <b/>
      <sz val="10"/>
      <color rgb="FF0000CC"/>
      <name val="Calibri"/>
      <family val="2"/>
      <scheme val="minor"/>
    </font>
    <font>
      <sz val="10"/>
      <name val="Arial"/>
      <family val="2"/>
    </font>
    <font>
      <sz val="8"/>
      <color rgb="FF000000"/>
      <name val="Tahoma"/>
      <family val="2"/>
    </font>
    <font>
      <sz val="14"/>
      <name val="Arial"/>
      <family val="2"/>
    </font>
    <font>
      <b/>
      <sz val="8"/>
      <name val="Arial"/>
      <family val="2"/>
    </font>
    <font>
      <b/>
      <i/>
      <sz val="8"/>
      <name val="Arial"/>
      <family val="2"/>
    </font>
    <font>
      <sz val="8"/>
      <name val="Arial"/>
      <family val="2"/>
    </font>
    <font>
      <sz val="7"/>
      <name val="Times New Roman"/>
      <family val="1"/>
    </font>
    <font>
      <b/>
      <sz val="10"/>
      <name val="Arial"/>
      <family val="2"/>
    </font>
    <font>
      <b/>
      <sz val="9"/>
      <name val="GDT"/>
    </font>
    <font>
      <sz val="9"/>
      <name val="Arial"/>
      <family val="2"/>
    </font>
    <font>
      <b/>
      <sz val="10"/>
      <name val="Calibri"/>
      <family val="2"/>
      <scheme val="minor"/>
    </font>
    <font>
      <b/>
      <sz val="14"/>
      <color theme="1"/>
      <name val="Calibri"/>
      <family val="2"/>
      <scheme val="minor"/>
    </font>
    <font>
      <b/>
      <sz val="11"/>
      <color rgb="FFFF0000"/>
      <name val="Calibri"/>
      <family val="2"/>
      <scheme val="minor"/>
    </font>
    <font>
      <sz val="9"/>
      <color theme="1"/>
      <name val="Calibri"/>
      <family val="2"/>
      <scheme val="minor"/>
    </font>
    <font>
      <b/>
      <i/>
      <sz val="11"/>
      <color theme="1"/>
      <name val="Calibri"/>
      <family val="2"/>
      <scheme val="minor"/>
    </font>
    <font>
      <sz val="11"/>
      <color rgb="FFFF0000"/>
      <name val="Calibri"/>
      <family val="2"/>
      <scheme val="minor"/>
    </font>
    <font>
      <b/>
      <sz val="12"/>
      <name val="Arial"/>
      <family val="2"/>
    </font>
    <font>
      <sz val="10"/>
      <name val="Times New Roman"/>
      <family val="1"/>
    </font>
    <font>
      <sz val="10"/>
      <color indexed="12"/>
      <name val="Arial"/>
      <family val="2"/>
    </font>
    <font>
      <sz val="10"/>
      <color rgb="FF0000FF"/>
      <name val="Arial"/>
      <family val="2"/>
    </font>
    <font>
      <sz val="10"/>
      <color indexed="10"/>
      <name val="Arial"/>
      <family val="2"/>
    </font>
    <font>
      <b/>
      <sz val="9"/>
      <name val="Arial"/>
      <family val="2"/>
    </font>
    <font>
      <sz val="9"/>
      <color rgb="FF0000FF"/>
      <name val="Arial"/>
      <family val="2"/>
    </font>
    <font>
      <u/>
      <sz val="10"/>
      <color indexed="12"/>
      <name val="Arial"/>
      <family val="2"/>
    </font>
    <font>
      <sz val="9"/>
      <color indexed="12"/>
      <name val="Arial"/>
      <family val="2"/>
    </font>
    <font>
      <b/>
      <sz val="14"/>
      <name val="Arial"/>
      <family val="2"/>
    </font>
    <font>
      <b/>
      <sz val="16"/>
      <name val="Arial"/>
      <family val="2"/>
    </font>
    <font>
      <sz val="10"/>
      <color rgb="FFFF0000"/>
      <name val="Arial"/>
      <family val="2"/>
    </font>
    <font>
      <i/>
      <sz val="10"/>
      <color rgb="FFFF0000"/>
      <name val="Arial"/>
      <family val="2"/>
    </font>
    <font>
      <b/>
      <sz val="10"/>
      <color theme="0"/>
      <name val="Arial"/>
      <family val="2"/>
    </font>
    <font>
      <sz val="10"/>
      <name val="Geneva"/>
    </font>
    <font>
      <sz val="10"/>
      <name val="Symbol"/>
      <family val="1"/>
      <charset val="2"/>
    </font>
    <font>
      <sz val="9"/>
      <color indexed="10"/>
      <name val="Arial"/>
      <family val="2"/>
    </font>
    <font>
      <sz val="9"/>
      <color rgb="FFFF0000"/>
      <name val="Arial"/>
      <family val="2"/>
    </font>
    <font>
      <i/>
      <sz val="9"/>
      <color rgb="FF0000FF"/>
      <name val="Arial"/>
      <family val="2"/>
    </font>
    <font>
      <sz val="11"/>
      <color rgb="FF0000CC"/>
      <name val="Calibri"/>
      <family val="2"/>
      <scheme val="minor"/>
    </font>
    <font>
      <sz val="10"/>
      <color rgb="FF0000CC"/>
      <name val="Arial"/>
      <family val="2"/>
    </font>
    <font>
      <b/>
      <sz val="9"/>
      <name val="Calibri"/>
      <family val="2"/>
      <scheme val="minor"/>
    </font>
    <font>
      <b/>
      <sz val="10"/>
      <color rgb="FFFF0000"/>
      <name val="Calibri"/>
      <family val="2"/>
      <scheme val="minor"/>
    </font>
    <font>
      <i/>
      <sz val="11"/>
      <color theme="1"/>
      <name val="Calibri"/>
      <family val="2"/>
      <scheme val="minor"/>
    </font>
    <font>
      <sz val="11"/>
      <name val="Calibri"/>
      <family val="2"/>
      <scheme val="minor"/>
    </font>
    <font>
      <i/>
      <sz val="10"/>
      <name val="Arial"/>
      <family val="2"/>
    </font>
    <font>
      <b/>
      <i/>
      <sz val="10"/>
      <color theme="1"/>
      <name val="Calibri"/>
      <family val="2"/>
      <scheme val="minor"/>
    </font>
    <font>
      <i/>
      <sz val="10"/>
      <name val="Calibri"/>
      <family val="2"/>
      <scheme val="minor"/>
    </font>
    <font>
      <b/>
      <sz val="12"/>
      <color rgb="FF0000CC"/>
      <name val="Calibri"/>
      <family val="2"/>
      <scheme val="minor"/>
    </font>
    <font>
      <b/>
      <sz val="14"/>
      <color rgb="FF0000CC"/>
      <name val="Calibri"/>
      <family val="2"/>
      <scheme val="minor"/>
    </font>
    <font>
      <b/>
      <sz val="12"/>
      <color rgb="FF0000CC"/>
      <name val="Arial"/>
      <family val="2"/>
    </font>
    <font>
      <b/>
      <sz val="12"/>
      <name val="Calibri"/>
      <family val="2"/>
      <scheme val="minor"/>
    </font>
    <font>
      <sz val="5"/>
      <color theme="1"/>
      <name val="Calibri"/>
      <family val="2"/>
      <scheme val="minor"/>
    </font>
    <font>
      <i/>
      <sz val="10"/>
      <color theme="1"/>
      <name val="Calibri"/>
      <family val="2"/>
      <scheme val="minor"/>
    </font>
    <font>
      <b/>
      <u/>
      <sz val="10"/>
      <color theme="1"/>
      <name val="Calibri"/>
      <family val="2"/>
      <scheme val="minor"/>
    </font>
    <font>
      <b/>
      <sz val="11"/>
      <name val="Calibri"/>
      <family val="2"/>
      <scheme val="minor"/>
    </font>
    <font>
      <b/>
      <i/>
      <sz val="14"/>
      <name val="Arial"/>
      <family val="2"/>
    </font>
    <font>
      <b/>
      <sz val="9"/>
      <color theme="1"/>
      <name val="Calibri"/>
      <family val="2"/>
      <scheme val="minor"/>
    </font>
    <font>
      <i/>
      <sz val="9"/>
      <color rgb="FFFF0000"/>
      <name val="Calibri"/>
      <family val="2"/>
      <scheme val="minor"/>
    </font>
    <font>
      <sz val="9"/>
      <color rgb="FFFF0000"/>
      <name val="Calibri"/>
      <family val="2"/>
      <scheme val="minor"/>
    </font>
    <font>
      <sz val="9"/>
      <name val="Calibri"/>
      <family val="2"/>
      <scheme val="minor"/>
    </font>
    <font>
      <b/>
      <sz val="9"/>
      <color rgb="FFFF0000"/>
      <name val="Calibri"/>
      <family val="2"/>
      <scheme val="minor"/>
    </font>
    <font>
      <b/>
      <sz val="9"/>
      <color indexed="8"/>
      <name val="Calibri"/>
      <family val="2"/>
    </font>
    <font>
      <sz val="9"/>
      <color indexed="8"/>
      <name val="Calibri"/>
      <family val="2"/>
    </font>
    <font>
      <sz val="9"/>
      <color theme="1"/>
      <name val="Calibri"/>
      <family val="2"/>
    </font>
    <font>
      <sz val="9"/>
      <color indexed="10"/>
      <name val="Calibri"/>
      <family val="2"/>
    </font>
    <font>
      <u/>
      <sz val="9"/>
      <color indexed="8"/>
      <name val="Calibri"/>
      <family val="2"/>
    </font>
    <font>
      <b/>
      <sz val="9"/>
      <color rgb="FFFF0000"/>
      <name val="Calibri"/>
      <family val="2"/>
    </font>
    <font>
      <sz val="9"/>
      <name val="Calibri"/>
      <family val="2"/>
    </font>
    <font>
      <sz val="9"/>
      <color rgb="FF0000CC"/>
      <name val="Calibri"/>
      <family val="2"/>
    </font>
    <font>
      <sz val="9"/>
      <color rgb="FF0000CC"/>
      <name val="Calibri"/>
      <family val="2"/>
      <scheme val="minor"/>
    </font>
    <font>
      <b/>
      <sz val="9"/>
      <color rgb="FF0000CC"/>
      <name val="Calibri"/>
      <family val="2"/>
    </font>
    <font>
      <b/>
      <sz val="9"/>
      <color rgb="FF0000CC"/>
      <name val="Calibri"/>
      <family val="2"/>
      <scheme val="minor"/>
    </font>
    <font>
      <b/>
      <i/>
      <sz val="9"/>
      <color rgb="FF0000CC"/>
      <name val="Calibri"/>
      <family val="2"/>
      <scheme val="minor"/>
    </font>
    <font>
      <b/>
      <sz val="9"/>
      <color theme="1"/>
      <name val="Calibri"/>
      <family val="2"/>
    </font>
    <font>
      <b/>
      <sz val="9"/>
      <name val="Calibri"/>
      <family val="2"/>
    </font>
    <font>
      <b/>
      <i/>
      <sz val="9"/>
      <color rgb="FF0000CC"/>
      <name val="Calibri"/>
      <family val="2"/>
    </font>
    <font>
      <b/>
      <sz val="9"/>
      <color theme="1"/>
      <name val="Arial"/>
      <family val="2"/>
    </font>
    <font>
      <sz val="9"/>
      <color rgb="FF000000"/>
      <name val="Calibri"/>
      <family val="2"/>
    </font>
    <font>
      <b/>
      <sz val="9"/>
      <color rgb="FF000000"/>
      <name val="Calibri"/>
      <family val="2"/>
    </font>
    <font>
      <sz val="6.5"/>
      <color theme="1"/>
      <name val="Arial"/>
      <family val="2"/>
    </font>
    <font>
      <b/>
      <sz val="9.5"/>
      <color theme="1"/>
      <name val="Arial"/>
      <family val="2"/>
    </font>
    <font>
      <sz val="9"/>
      <color theme="1"/>
      <name val="Arial"/>
      <family val="2"/>
    </font>
    <font>
      <sz val="8"/>
      <name val="Calibri"/>
      <family val="2"/>
      <scheme val="minor"/>
    </font>
    <font>
      <sz val="8"/>
      <color theme="1"/>
      <name val="Calibri"/>
      <family val="2"/>
      <scheme val="minor"/>
    </font>
    <font>
      <sz val="11"/>
      <color theme="1"/>
      <name val="Calibri"/>
      <family val="2"/>
      <scheme val="minor"/>
    </font>
    <font>
      <sz val="10"/>
      <color indexed="81"/>
      <name val="Tahoma"/>
      <family val="2"/>
    </font>
    <font>
      <b/>
      <sz val="10"/>
      <color indexed="81"/>
      <name val="Tahoma"/>
      <family val="2"/>
    </font>
    <font>
      <b/>
      <u/>
      <sz val="10"/>
      <color indexed="81"/>
      <name val="Tahoma"/>
      <family val="2"/>
    </font>
    <font>
      <i/>
      <sz val="9"/>
      <color indexed="81"/>
      <name val="Tahoma"/>
      <family val="2"/>
    </font>
    <font>
      <b/>
      <u/>
      <sz val="11"/>
      <color indexed="81"/>
      <name val="Tahoma"/>
      <family val="2"/>
    </font>
    <font>
      <b/>
      <sz val="12"/>
      <color theme="0"/>
      <name val="Arial"/>
      <family val="2"/>
    </font>
    <font>
      <b/>
      <u/>
      <sz val="14"/>
      <color theme="1"/>
      <name val="Calibri"/>
      <family val="2"/>
      <scheme val="minor"/>
    </font>
    <font>
      <u/>
      <sz val="11"/>
      <color theme="1"/>
      <name val="Calibri"/>
      <family val="2"/>
      <scheme val="minor"/>
    </font>
    <font>
      <b/>
      <sz val="16"/>
      <color rgb="FFFF0000"/>
      <name val="Calibri"/>
      <family val="2"/>
      <scheme val="minor"/>
    </font>
    <font>
      <b/>
      <u/>
      <sz val="10"/>
      <color theme="1"/>
      <name val="Arial"/>
      <family val="2"/>
    </font>
    <font>
      <b/>
      <sz val="22"/>
      <color theme="1"/>
      <name val="Calibri"/>
      <family val="2"/>
      <scheme val="minor"/>
    </font>
    <font>
      <b/>
      <i/>
      <sz val="9"/>
      <color rgb="FFFF0000"/>
      <name val="Calibri"/>
      <family val="2"/>
      <scheme val="minor"/>
    </font>
    <font>
      <b/>
      <sz val="14"/>
      <color rgb="FF25C400"/>
      <name val="Calibri"/>
      <family val="2"/>
      <scheme val="minor"/>
    </font>
    <font>
      <sz val="8"/>
      <color rgb="FF000000"/>
      <name val="Segoe UI"/>
      <family val="2"/>
    </font>
    <font>
      <sz val="12"/>
      <color theme="1"/>
      <name val="Calibri"/>
      <family val="2"/>
      <scheme val="minor"/>
    </font>
    <font>
      <sz val="8"/>
      <color indexed="81"/>
      <name val="Tahoma"/>
      <family val="2"/>
    </font>
    <font>
      <b/>
      <sz val="8"/>
      <color indexed="81"/>
      <name val="Tahoma"/>
      <family val="2"/>
    </font>
  </fonts>
  <fills count="38">
    <fill>
      <patternFill patternType="none"/>
    </fill>
    <fill>
      <patternFill patternType="gray125"/>
    </fill>
    <fill>
      <patternFill patternType="solid">
        <fgColor theme="0" tint="-0.14999847407452621"/>
        <bgColor indexed="64"/>
      </patternFill>
    </fill>
    <fill>
      <patternFill patternType="solid">
        <fgColor theme="5" tint="0.79998168889431442"/>
        <bgColor indexed="64"/>
      </patternFill>
    </fill>
    <fill>
      <patternFill patternType="solid">
        <fgColor theme="9" tint="0.79998168889431442"/>
        <bgColor indexed="64"/>
      </patternFill>
    </fill>
    <fill>
      <patternFill patternType="solid">
        <fgColor theme="4" tint="0.79998168889431442"/>
        <bgColor indexed="64"/>
      </patternFill>
    </fill>
    <fill>
      <patternFill patternType="solid">
        <fgColor rgb="FFFFE0E6"/>
        <bgColor indexed="64"/>
      </patternFill>
    </fill>
    <fill>
      <patternFill patternType="solid">
        <fgColor theme="7" tint="0.39997558519241921"/>
        <bgColor indexed="64"/>
      </patternFill>
    </fill>
    <fill>
      <patternFill patternType="solid">
        <fgColor theme="9" tint="0.59999389629810485"/>
        <bgColor indexed="64"/>
      </patternFill>
    </fill>
    <fill>
      <patternFill patternType="solid">
        <fgColor theme="5" tint="0.39997558519241921"/>
        <bgColor indexed="64"/>
      </patternFill>
    </fill>
    <fill>
      <patternFill patternType="solid">
        <fgColor rgb="FFFFFF00"/>
        <bgColor indexed="64"/>
      </patternFill>
    </fill>
    <fill>
      <patternFill patternType="gray0625"/>
    </fill>
    <fill>
      <patternFill patternType="solid">
        <fgColor theme="0" tint="-0.249977111117893"/>
        <bgColor indexed="64"/>
      </patternFill>
    </fill>
    <fill>
      <patternFill patternType="solid">
        <fgColor indexed="22"/>
        <bgColor indexed="64"/>
      </patternFill>
    </fill>
    <fill>
      <patternFill patternType="solid">
        <fgColor theme="0" tint="-4.9989318521683403E-2"/>
        <bgColor indexed="64"/>
      </patternFill>
    </fill>
    <fill>
      <patternFill patternType="solid">
        <fgColor rgb="FF92D050"/>
        <bgColor indexed="64"/>
      </patternFill>
    </fill>
    <fill>
      <patternFill patternType="solid">
        <fgColor theme="4"/>
        <bgColor indexed="64"/>
      </patternFill>
    </fill>
    <fill>
      <patternFill patternType="solid">
        <fgColor theme="5" tint="0.59999389629810485"/>
        <bgColor indexed="64"/>
      </patternFill>
    </fill>
    <fill>
      <patternFill patternType="solid">
        <fgColor indexed="41"/>
        <bgColor indexed="64"/>
      </patternFill>
    </fill>
    <fill>
      <patternFill patternType="solid">
        <fgColor rgb="FFCCFFFF"/>
        <bgColor indexed="64"/>
      </patternFill>
    </fill>
    <fill>
      <patternFill patternType="solid">
        <fgColor rgb="FF00B050"/>
        <bgColor indexed="64"/>
      </patternFill>
    </fill>
    <fill>
      <gradientFill degree="90">
        <stop position="0">
          <color rgb="FF009900"/>
        </stop>
        <stop position="1">
          <color rgb="FF58E626"/>
        </stop>
      </gradientFill>
    </fill>
    <fill>
      <gradientFill degree="90">
        <stop position="0">
          <color rgb="FF66FF66"/>
        </stop>
        <stop position="1">
          <color rgb="FFA0F21A"/>
        </stop>
      </gradientFill>
    </fill>
    <fill>
      <gradientFill degree="90">
        <stop position="0">
          <color rgb="FF99FF66"/>
        </stop>
        <stop position="1">
          <color rgb="FFB1F814"/>
        </stop>
      </gradientFill>
    </fill>
    <fill>
      <patternFill patternType="solid">
        <fgColor indexed="43"/>
        <bgColor indexed="64"/>
      </patternFill>
    </fill>
    <fill>
      <gradientFill degree="90">
        <stop position="0">
          <color rgb="FFFFFF66"/>
        </stop>
        <stop position="1">
          <color rgb="FFEC9920"/>
        </stop>
      </gradientFill>
    </fill>
    <fill>
      <patternFill patternType="solid">
        <fgColor rgb="FFDEA900"/>
        <bgColor indexed="64"/>
      </patternFill>
    </fill>
    <fill>
      <gradientFill degree="90">
        <stop position="0">
          <color rgb="FFFFC000"/>
        </stop>
        <stop position="1">
          <color rgb="FFFF0000"/>
        </stop>
      </gradientFill>
    </fill>
    <fill>
      <patternFill patternType="solid">
        <fgColor rgb="FFC00000"/>
        <bgColor indexed="64"/>
      </patternFill>
    </fill>
    <fill>
      <patternFill patternType="solid">
        <fgColor theme="0"/>
        <bgColor indexed="64"/>
      </patternFill>
    </fill>
    <fill>
      <patternFill patternType="lightDown"/>
    </fill>
    <fill>
      <patternFill patternType="solid">
        <fgColor rgb="FFFF0000"/>
        <bgColor indexed="64"/>
      </patternFill>
    </fill>
    <fill>
      <patternFill patternType="solid">
        <fgColor rgb="FF00B0F0"/>
        <bgColor indexed="64"/>
      </patternFill>
    </fill>
    <fill>
      <patternFill patternType="solid">
        <fgColor rgb="FFFFC000"/>
        <bgColor indexed="64"/>
      </patternFill>
    </fill>
    <fill>
      <patternFill patternType="solid">
        <fgColor theme="0" tint="-0.34998626667073579"/>
        <bgColor indexed="64"/>
      </patternFill>
    </fill>
    <fill>
      <patternFill patternType="solid">
        <fgColor theme="5" tint="-0.249977111117893"/>
        <bgColor indexed="64"/>
      </patternFill>
    </fill>
    <fill>
      <patternFill patternType="solid">
        <fgColor theme="1" tint="0.34998626667073579"/>
        <bgColor indexed="64"/>
      </patternFill>
    </fill>
    <fill>
      <gradientFill degree="90">
        <stop position="0">
          <color theme="0"/>
        </stop>
        <stop position="0.5">
          <color rgb="FFFFC000"/>
        </stop>
        <stop position="1">
          <color theme="0"/>
        </stop>
      </gradientFill>
    </fill>
  </fills>
  <borders count="84">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medium">
        <color indexed="64"/>
      </top>
      <bottom/>
      <diagonal/>
    </border>
    <border>
      <left/>
      <right style="thin">
        <color indexed="64"/>
      </right>
      <top/>
      <bottom/>
      <diagonal/>
    </border>
    <border>
      <left/>
      <right style="thin">
        <color indexed="64"/>
      </right>
      <top/>
      <bottom style="medium">
        <color indexed="64"/>
      </bottom>
      <diagonal/>
    </border>
    <border>
      <left/>
      <right/>
      <top style="medium">
        <color indexed="64"/>
      </top>
      <bottom/>
      <diagonal/>
    </border>
    <border>
      <left style="thin">
        <color indexed="64"/>
      </left>
      <right style="thin">
        <color indexed="64"/>
      </right>
      <top style="medium">
        <color indexed="64"/>
      </top>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medium">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top/>
      <bottom style="double">
        <color indexed="64"/>
      </bottom>
      <diagonal/>
    </border>
    <border>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diagonal/>
    </border>
    <border>
      <left style="medium">
        <color indexed="64"/>
      </left>
      <right style="medium">
        <color indexed="64"/>
      </right>
      <top style="thin">
        <color indexed="64"/>
      </top>
      <bottom style="medium">
        <color indexed="64"/>
      </bottom>
      <diagonal/>
    </border>
    <border>
      <left style="thin">
        <color indexed="64"/>
      </left>
      <right/>
      <top style="medium">
        <color indexed="64"/>
      </top>
      <bottom/>
      <diagonal/>
    </border>
    <border>
      <left style="medium">
        <color indexed="64"/>
      </left>
      <right style="thin">
        <color indexed="64"/>
      </right>
      <top/>
      <bottom/>
      <diagonal/>
    </border>
  </borders>
  <cellStyleXfs count="4">
    <xf numFmtId="0" fontId="0" fillId="0" borderId="0"/>
    <xf numFmtId="0" fontId="43" fillId="0" borderId="0" applyNumberFormat="0" applyFill="0" applyBorder="0" applyAlignment="0" applyProtection="0">
      <alignment vertical="top"/>
      <protection locked="0"/>
    </xf>
    <xf numFmtId="0" fontId="50" fillId="0" borderId="0"/>
    <xf numFmtId="9" fontId="101" fillId="0" borderId="0" applyFont="0" applyFill="0" applyBorder="0" applyAlignment="0" applyProtection="0"/>
  </cellStyleXfs>
  <cellXfs count="1548">
    <xf numFmtId="0" fontId="0" fillId="0" borderId="0" xfId="0"/>
    <xf numFmtId="0" fontId="2" fillId="0" borderId="0" xfId="0" applyFont="1" applyAlignment="1">
      <alignment vertical="top"/>
    </xf>
    <xf numFmtId="0" fontId="7" fillId="0" borderId="0" xfId="0" applyFont="1" applyAlignment="1">
      <alignment vertical="top"/>
    </xf>
    <xf numFmtId="0" fontId="8" fillId="3" borderId="0" xfId="0" applyFont="1" applyFill="1" applyBorder="1" applyAlignment="1">
      <alignment vertical="top"/>
    </xf>
    <xf numFmtId="0" fontId="8" fillId="3" borderId="40" xfId="0" applyFont="1" applyFill="1" applyBorder="1" applyAlignment="1">
      <alignment vertical="top"/>
    </xf>
    <xf numFmtId="0" fontId="8" fillId="3" borderId="22" xfId="0" applyFont="1" applyFill="1" applyBorder="1" applyAlignment="1">
      <alignment vertical="top"/>
    </xf>
    <xf numFmtId="0" fontId="7" fillId="3" borderId="22" xfId="0" applyFont="1" applyFill="1" applyBorder="1" applyAlignment="1">
      <alignment vertical="top"/>
    </xf>
    <xf numFmtId="0" fontId="8" fillId="3" borderId="21" xfId="0" applyFont="1" applyFill="1" applyBorder="1" applyAlignment="1">
      <alignment vertical="top"/>
    </xf>
    <xf numFmtId="0" fontId="8" fillId="3" borderId="17" xfId="0" applyFont="1" applyFill="1" applyBorder="1" applyAlignment="1">
      <alignment vertical="top"/>
    </xf>
    <xf numFmtId="0" fontId="12" fillId="0" borderId="0" xfId="0" applyFont="1"/>
    <xf numFmtId="0" fontId="11" fillId="0" borderId="0" xfId="0" applyFont="1"/>
    <xf numFmtId="0" fontId="12" fillId="0" borderId="0" xfId="0" applyFont="1" applyAlignment="1">
      <alignment horizontal="left" indent="2"/>
    </xf>
    <xf numFmtId="0" fontId="12" fillId="0" borderId="0" xfId="0" applyFont="1" applyAlignment="1"/>
    <xf numFmtId="0" fontId="11" fillId="0" borderId="0" xfId="0" applyFont="1" applyProtection="1">
      <protection locked="0"/>
    </xf>
    <xf numFmtId="0" fontId="11" fillId="0" borderId="0" xfId="0" applyFont="1" applyAlignment="1" applyProtection="1">
      <alignment horizontal="left" indent="2"/>
      <protection locked="0"/>
    </xf>
    <xf numFmtId="164" fontId="11" fillId="0" borderId="0" xfId="0" applyNumberFormat="1" applyFont="1" applyProtection="1">
      <protection locked="0"/>
    </xf>
    <xf numFmtId="0" fontId="11" fillId="0" borderId="47" xfId="0" applyFont="1" applyBorder="1" applyAlignment="1">
      <alignment horizontal="center" vertical="top" wrapText="1"/>
    </xf>
    <xf numFmtId="0" fontId="11" fillId="0" borderId="0" xfId="0" applyFont="1" applyAlignment="1">
      <alignment vertical="top"/>
    </xf>
    <xf numFmtId="0" fontId="11" fillId="0" borderId="22" xfId="0" applyFont="1" applyBorder="1" applyAlignment="1">
      <alignment horizontal="left" vertical="top"/>
    </xf>
    <xf numFmtId="0" fontId="11" fillId="0" borderId="22" xfId="0" applyFont="1" applyFill="1" applyBorder="1" applyAlignment="1">
      <alignment vertical="top"/>
    </xf>
    <xf numFmtId="0" fontId="11" fillId="0" borderId="22" xfId="0" applyFont="1" applyFill="1" applyBorder="1" applyAlignment="1">
      <alignment horizontal="left" vertical="top"/>
    </xf>
    <xf numFmtId="0" fontId="11" fillId="0" borderId="22" xfId="0" applyFont="1" applyBorder="1" applyAlignment="1">
      <alignment vertical="top"/>
    </xf>
    <xf numFmtId="0" fontId="11" fillId="0" borderId="0" xfId="0" applyFont="1" applyAlignment="1">
      <alignment horizontal="center" vertical="top"/>
    </xf>
    <xf numFmtId="0" fontId="0" fillId="0" borderId="0" xfId="0" applyAlignment="1">
      <alignment vertical="top"/>
    </xf>
    <xf numFmtId="0" fontId="0" fillId="0" borderId="0" xfId="0" applyAlignment="1">
      <alignment horizontal="center" vertical="top"/>
    </xf>
    <xf numFmtId="0" fontId="0" fillId="0" borderId="0" xfId="0" applyFont="1" applyAlignment="1">
      <alignment vertical="top"/>
    </xf>
    <xf numFmtId="0" fontId="0" fillId="0" borderId="38" xfId="0" applyBorder="1" applyAlignment="1">
      <alignment horizontal="center" vertical="top"/>
    </xf>
    <xf numFmtId="0" fontId="0" fillId="0" borderId="38" xfId="0" applyBorder="1" applyAlignment="1">
      <alignment vertical="top"/>
    </xf>
    <xf numFmtId="0" fontId="11" fillId="0" borderId="31" xfId="0" applyFont="1" applyBorder="1" applyAlignment="1" applyProtection="1">
      <alignment horizontal="center" vertical="top"/>
      <protection locked="0"/>
    </xf>
    <xf numFmtId="0" fontId="11" fillId="0" borderId="47" xfId="0" applyFont="1" applyBorder="1" applyAlignment="1" applyProtection="1">
      <alignment horizontal="center" vertical="top"/>
      <protection locked="0"/>
    </xf>
    <xf numFmtId="0" fontId="12" fillId="0" borderId="38" xfId="0" applyFont="1" applyBorder="1" applyAlignment="1">
      <alignment horizontal="center" vertical="top"/>
    </xf>
    <xf numFmtId="0" fontId="11" fillId="0" borderId="47" xfId="0" applyFont="1" applyBorder="1" applyAlignment="1" applyProtection="1">
      <alignment horizontal="center" vertical="top" wrapText="1"/>
      <protection locked="0"/>
    </xf>
    <xf numFmtId="0" fontId="0" fillId="0" borderId="0" xfId="0" applyAlignment="1">
      <alignment horizontal="left" vertical="top"/>
    </xf>
    <xf numFmtId="0" fontId="16" fillId="0" borderId="0" xfId="0" applyFont="1" applyAlignment="1">
      <alignment horizontal="left" vertical="top"/>
    </xf>
    <xf numFmtId="0" fontId="0" fillId="0" borderId="18" xfId="0" applyBorder="1" applyAlignment="1">
      <alignment vertical="top"/>
    </xf>
    <xf numFmtId="0" fontId="0" fillId="0" borderId="22" xfId="0" applyBorder="1" applyAlignment="1">
      <alignment vertical="top"/>
    </xf>
    <xf numFmtId="0" fontId="11" fillId="0" borderId="0" xfId="0" applyFont="1" applyAlignment="1" applyProtection="1">
      <alignment horizontal="center" vertical="top"/>
      <protection locked="0"/>
    </xf>
    <xf numFmtId="0" fontId="11" fillId="0" borderId="0" xfId="0" applyFont="1" applyAlignment="1" applyProtection="1">
      <alignment vertical="top"/>
      <protection locked="0"/>
    </xf>
    <xf numFmtId="0" fontId="11" fillId="0" borderId="0" xfId="0" applyFont="1" applyAlignment="1" applyProtection="1">
      <alignment horizontal="left" vertical="top"/>
      <protection locked="0"/>
    </xf>
    <xf numFmtId="0" fontId="13" fillId="0" borderId="0" xfId="0" applyFont="1" applyAlignment="1" applyProtection="1">
      <alignment horizontal="left" vertical="top"/>
      <protection locked="0"/>
    </xf>
    <xf numFmtId="0" fontId="12" fillId="0" borderId="46" xfId="0" applyFont="1" applyBorder="1" applyAlignment="1" applyProtection="1">
      <alignment horizontal="center" vertical="top"/>
      <protection locked="0"/>
    </xf>
    <xf numFmtId="0" fontId="12" fillId="0" borderId="49" xfId="0" applyFont="1" applyBorder="1" applyAlignment="1" applyProtection="1">
      <alignment horizontal="center" vertical="top"/>
      <protection locked="0"/>
    </xf>
    <xf numFmtId="0" fontId="12" fillId="0" borderId="31" xfId="0" applyFont="1" applyBorder="1" applyAlignment="1" applyProtection="1">
      <alignment horizontal="center" vertical="top" wrapText="1"/>
      <protection locked="0"/>
    </xf>
    <xf numFmtId="0" fontId="11" fillId="0" borderId="0" xfId="0" applyFont="1" applyAlignment="1" applyProtection="1">
      <alignment horizontal="center" vertical="top" wrapText="1"/>
      <protection locked="0"/>
    </xf>
    <xf numFmtId="0" fontId="12" fillId="0" borderId="0" xfId="0" applyFont="1" applyAlignment="1" applyProtection="1">
      <alignment horizontal="left" vertical="top"/>
    </xf>
    <xf numFmtId="0" fontId="19" fillId="0" borderId="0" xfId="0" applyFont="1" applyAlignment="1" applyProtection="1">
      <alignment vertical="top"/>
      <protection locked="0"/>
    </xf>
    <xf numFmtId="0" fontId="20" fillId="0" borderId="0" xfId="0" applyFont="1"/>
    <xf numFmtId="0" fontId="25" fillId="0" borderId="0" xfId="0" applyFont="1" applyAlignment="1">
      <alignment horizontal="left"/>
    </xf>
    <xf numFmtId="0" fontId="25" fillId="0" borderId="0" xfId="0" applyFont="1"/>
    <xf numFmtId="0" fontId="25" fillId="0" borderId="0" xfId="0" applyFont="1" applyAlignment="1">
      <alignment horizontal="right"/>
    </xf>
    <xf numFmtId="0" fontId="23" fillId="0" borderId="51" xfId="0" applyFont="1" applyBorder="1" applyAlignment="1">
      <alignment vertical="top" wrapText="1"/>
    </xf>
    <xf numFmtId="0" fontId="24" fillId="0" borderId="42" xfId="0" applyFont="1" applyBorder="1" applyAlignment="1">
      <alignment vertical="top" wrapText="1"/>
    </xf>
    <xf numFmtId="0" fontId="24" fillId="0" borderId="48" xfId="0" applyFont="1" applyBorder="1" applyAlignment="1">
      <alignment vertical="top" wrapText="1"/>
    </xf>
    <xf numFmtId="0" fontId="25" fillId="0" borderId="48" xfId="0" applyFont="1" applyBorder="1" applyAlignment="1">
      <alignment vertical="top" wrapText="1"/>
    </xf>
    <xf numFmtId="0" fontId="24" fillId="0" borderId="59" xfId="0" applyFont="1" applyBorder="1" applyAlignment="1">
      <alignment vertical="top" wrapText="1"/>
    </xf>
    <xf numFmtId="0" fontId="23" fillId="0" borderId="63" xfId="0" applyFont="1" applyBorder="1" applyAlignment="1">
      <alignment horizontal="center" vertical="top" wrapText="1"/>
    </xf>
    <xf numFmtId="0" fontId="24" fillId="0" borderId="64" xfId="0" applyFont="1" applyBorder="1" applyAlignment="1">
      <alignment horizontal="center" vertical="top" wrapText="1"/>
    </xf>
    <xf numFmtId="0" fontId="23" fillId="0" borderId="32" xfId="0" applyFont="1" applyBorder="1" applyAlignment="1" applyProtection="1">
      <alignment vertical="center" wrapText="1"/>
      <protection locked="0"/>
    </xf>
    <xf numFmtId="0" fontId="23" fillId="0" borderId="25" xfId="0" applyFont="1" applyBorder="1" applyAlignment="1" applyProtection="1">
      <alignment horizontal="left" vertical="center" wrapText="1"/>
      <protection locked="0"/>
    </xf>
    <xf numFmtId="0" fontId="30" fillId="2" borderId="25" xfId="0" applyFont="1" applyFill="1" applyBorder="1" applyAlignment="1" applyProtection="1">
      <alignment horizontal="left" vertical="top"/>
      <protection locked="0"/>
    </xf>
    <xf numFmtId="0" fontId="12" fillId="2" borderId="0" xfId="0" applyFont="1" applyFill="1" applyBorder="1" applyAlignment="1" applyProtection="1">
      <alignment horizontal="left" vertical="top"/>
      <protection locked="0"/>
    </xf>
    <xf numFmtId="0" fontId="11" fillId="2" borderId="0" xfId="0" applyFont="1" applyFill="1" applyAlignment="1" applyProtection="1">
      <alignment vertical="top"/>
      <protection locked="0"/>
    </xf>
    <xf numFmtId="0" fontId="11" fillId="2" borderId="24" xfId="0" applyFont="1" applyFill="1" applyBorder="1" applyAlignment="1" applyProtection="1">
      <alignment vertical="top"/>
      <protection locked="0"/>
    </xf>
    <xf numFmtId="0" fontId="30" fillId="2" borderId="0" xfId="0" applyFont="1" applyFill="1" applyBorder="1" applyAlignment="1" applyProtection="1">
      <alignment horizontal="left" vertical="top"/>
      <protection locked="0"/>
    </xf>
    <xf numFmtId="0" fontId="30" fillId="2" borderId="0" xfId="0" applyFont="1" applyFill="1" applyBorder="1" applyAlignment="1" applyProtection="1">
      <alignment vertical="top"/>
      <protection locked="0"/>
    </xf>
    <xf numFmtId="0" fontId="11" fillId="2" borderId="10" xfId="0" applyFont="1" applyFill="1" applyBorder="1" applyAlignment="1" applyProtection="1">
      <alignment vertical="top"/>
      <protection locked="0"/>
    </xf>
    <xf numFmtId="0" fontId="17" fillId="2" borderId="25" xfId="0" applyFont="1" applyFill="1" applyBorder="1" applyAlignment="1" applyProtection="1">
      <alignment vertical="top"/>
      <protection locked="0"/>
    </xf>
    <xf numFmtId="0" fontId="11" fillId="2" borderId="0" xfId="0" applyFont="1" applyFill="1" applyBorder="1" applyAlignment="1" applyProtection="1">
      <alignment vertical="top"/>
      <protection locked="0"/>
    </xf>
    <xf numFmtId="0" fontId="17" fillId="2" borderId="0" xfId="0" applyFont="1" applyFill="1" applyBorder="1" applyAlignment="1" applyProtection="1">
      <alignment vertical="top"/>
      <protection locked="0"/>
    </xf>
    <xf numFmtId="0" fontId="11" fillId="2" borderId="19" xfId="0" applyFont="1" applyFill="1" applyBorder="1" applyAlignment="1" applyProtection="1">
      <alignment vertical="top"/>
      <protection locked="0"/>
    </xf>
    <xf numFmtId="0" fontId="30" fillId="0" borderId="0" xfId="0" applyFont="1" applyBorder="1" applyAlignment="1" applyProtection="1">
      <alignment horizontal="left" vertical="top"/>
      <protection locked="0"/>
    </xf>
    <xf numFmtId="0" fontId="17" fillId="0" borderId="0" xfId="0" applyFont="1" applyBorder="1" applyAlignment="1" applyProtection="1">
      <alignment vertical="top"/>
      <protection locked="0"/>
    </xf>
    <xf numFmtId="166" fontId="17" fillId="0" borderId="0" xfId="0" applyNumberFormat="1" applyFont="1" applyBorder="1" applyAlignment="1" applyProtection="1">
      <alignment horizontal="center" vertical="top"/>
      <protection locked="0"/>
    </xf>
    <xf numFmtId="0" fontId="17" fillId="0" borderId="0" xfId="0" applyFont="1" applyBorder="1" applyAlignment="1" applyProtection="1">
      <alignment horizontal="center" vertical="top"/>
      <protection locked="0"/>
    </xf>
    <xf numFmtId="49" fontId="11" fillId="0" borderId="0" xfId="0" applyNumberFormat="1" applyFont="1"/>
    <xf numFmtId="0" fontId="20" fillId="0" borderId="47" xfId="0" applyFont="1" applyBorder="1" applyAlignment="1" applyProtection="1">
      <alignment horizontal="center" vertical="top"/>
      <protection locked="0"/>
    </xf>
    <xf numFmtId="0" fontId="12" fillId="2" borderId="0" xfId="0" applyFont="1" applyFill="1" applyBorder="1" applyAlignment="1" applyProtection="1">
      <alignment horizontal="left" vertical="top" indent="2"/>
      <protection locked="0"/>
    </xf>
    <xf numFmtId="0" fontId="30" fillId="2" borderId="0" xfId="0" applyFont="1" applyFill="1" applyBorder="1" applyAlignment="1" applyProtection="1">
      <alignment horizontal="left" vertical="top" indent="2"/>
      <protection locked="0"/>
    </xf>
    <xf numFmtId="0" fontId="12" fillId="2" borderId="25" xfId="0" applyFont="1" applyFill="1" applyBorder="1" applyAlignment="1" applyProtection="1">
      <alignment horizontal="left" vertical="top" indent="2"/>
      <protection locked="0"/>
    </xf>
    <xf numFmtId="0" fontId="30" fillId="2" borderId="25" xfId="0" applyFont="1" applyFill="1" applyBorder="1" applyAlignment="1" applyProtection="1">
      <alignment horizontal="left" vertical="top" indent="2"/>
      <protection locked="0"/>
    </xf>
    <xf numFmtId="0" fontId="11" fillId="0" borderId="0" xfId="0" applyFont="1" applyAlignment="1">
      <alignment horizontal="left"/>
    </xf>
    <xf numFmtId="0" fontId="0" fillId="0" borderId="0" xfId="0" applyAlignment="1">
      <alignment horizontal="center"/>
    </xf>
    <xf numFmtId="0" fontId="12" fillId="0" borderId="38" xfId="0" applyFont="1" applyBorder="1" applyAlignment="1">
      <alignment horizontal="left" vertical="top"/>
    </xf>
    <xf numFmtId="0" fontId="11" fillId="0" borderId="31" xfId="0" applyFont="1" applyBorder="1" applyAlignment="1">
      <alignment horizontal="left" vertical="top" wrapText="1"/>
    </xf>
    <xf numFmtId="0" fontId="11" fillId="0" borderId="31" xfId="0" applyFont="1" applyBorder="1" applyAlignment="1">
      <alignment horizontal="center" vertical="top" wrapText="1"/>
    </xf>
    <xf numFmtId="0" fontId="11" fillId="0" borderId="47" xfId="0" applyFont="1" applyBorder="1" applyAlignment="1">
      <alignment horizontal="left" vertical="top" wrapText="1"/>
    </xf>
    <xf numFmtId="14" fontId="11" fillId="0" borderId="31" xfId="0" applyNumberFormat="1" applyFont="1" applyBorder="1" applyAlignment="1">
      <alignment horizontal="center" vertical="top" wrapText="1"/>
    </xf>
    <xf numFmtId="0" fontId="11" fillId="2" borderId="22" xfId="0" applyFont="1" applyFill="1" applyBorder="1" applyAlignment="1">
      <alignment vertical="top" wrapText="1"/>
    </xf>
    <xf numFmtId="0" fontId="11" fillId="2" borderId="22" xfId="0" applyFont="1" applyFill="1" applyBorder="1" applyAlignment="1" applyProtection="1">
      <alignment vertical="top" wrapText="1"/>
      <protection locked="0"/>
    </xf>
    <xf numFmtId="0" fontId="20" fillId="0" borderId="47" xfId="0" applyFont="1" applyBorder="1" applyAlignment="1" applyProtection="1">
      <alignment horizontal="center" vertical="top" wrapText="1"/>
      <protection locked="0"/>
    </xf>
    <xf numFmtId="0" fontId="20" fillId="0" borderId="0" xfId="0" applyFont="1" applyProtection="1">
      <protection locked="0"/>
    </xf>
    <xf numFmtId="0" fontId="30" fillId="0" borderId="48" xfId="0" applyFont="1" applyBorder="1" applyAlignment="1" applyProtection="1">
      <alignment horizontal="center" vertical="center" wrapText="1"/>
      <protection locked="0"/>
    </xf>
    <xf numFmtId="0" fontId="32" fillId="0" borderId="0" xfId="0" applyFont="1"/>
    <xf numFmtId="0" fontId="30" fillId="0" borderId="47" xfId="0" applyFont="1" applyBorder="1" applyAlignment="1" applyProtection="1">
      <alignment horizontal="center" vertical="top" wrapText="1"/>
      <protection locked="0"/>
    </xf>
    <xf numFmtId="49" fontId="30" fillId="0" borderId="47" xfId="0" applyNumberFormat="1" applyFont="1" applyFill="1" applyBorder="1" applyAlignment="1" applyProtection="1">
      <alignment horizontal="center" vertical="top" wrapText="1"/>
      <protection locked="0"/>
    </xf>
    <xf numFmtId="0" fontId="17" fillId="2" borderId="22" xfId="0" applyFont="1" applyFill="1" applyBorder="1" applyAlignment="1" applyProtection="1">
      <alignment horizontal="left" vertical="top"/>
      <protection locked="0"/>
    </xf>
    <xf numFmtId="0" fontId="0" fillId="0" borderId="0" xfId="0" applyProtection="1"/>
    <xf numFmtId="0" fontId="0" fillId="0" borderId="0" xfId="0" applyAlignment="1" applyProtection="1">
      <alignment horizontal="center"/>
    </xf>
    <xf numFmtId="0" fontId="0" fillId="0" borderId="47" xfId="0" applyBorder="1" applyAlignment="1" applyProtection="1">
      <alignment horizontal="center"/>
    </xf>
    <xf numFmtId="0" fontId="16" fillId="0" borderId="47" xfId="0" applyFont="1" applyBorder="1" applyAlignment="1" applyProtection="1">
      <alignment horizontal="center"/>
    </xf>
    <xf numFmtId="167" fontId="16" fillId="0" borderId="47" xfId="0" applyNumberFormat="1" applyFont="1" applyBorder="1" applyAlignment="1" applyProtection="1">
      <alignment horizontal="center"/>
    </xf>
    <xf numFmtId="0" fontId="0" fillId="2" borderId="47" xfId="0" applyFill="1" applyBorder="1" applyAlignment="1" applyProtection="1">
      <alignment horizontal="center"/>
    </xf>
    <xf numFmtId="0" fontId="0" fillId="8" borderId="47" xfId="0" applyFill="1" applyBorder="1" applyAlignment="1" applyProtection="1">
      <alignment horizontal="center"/>
    </xf>
    <xf numFmtId="0" fontId="16" fillId="9" borderId="47" xfId="0" applyFont="1" applyFill="1" applyBorder="1" applyProtection="1"/>
    <xf numFmtId="0" fontId="16" fillId="9" borderId="47" xfId="0" applyFont="1" applyFill="1" applyBorder="1" applyAlignment="1" applyProtection="1">
      <alignment horizontal="center"/>
    </xf>
    <xf numFmtId="0" fontId="11" fillId="2" borderId="10" xfId="0" applyFont="1" applyFill="1" applyBorder="1" applyAlignment="1" applyProtection="1">
      <alignment vertical="top" wrapText="1"/>
      <protection locked="0"/>
    </xf>
    <xf numFmtId="0" fontId="11" fillId="2" borderId="0" xfId="0" applyFont="1" applyFill="1" applyBorder="1" applyAlignment="1" applyProtection="1">
      <alignment horizontal="center" vertical="top"/>
      <protection locked="0"/>
    </xf>
    <xf numFmtId="0" fontId="0" fillId="7" borderId="0" xfId="0" applyFill="1" applyAlignment="1" applyProtection="1">
      <alignment horizontal="center"/>
      <protection locked="0"/>
    </xf>
    <xf numFmtId="0" fontId="12" fillId="2" borderId="25" xfId="0" applyFont="1" applyFill="1" applyBorder="1" applyAlignment="1" applyProtection="1">
      <alignment vertical="top"/>
      <protection locked="0"/>
    </xf>
    <xf numFmtId="0" fontId="12" fillId="2" borderId="0" xfId="0" applyFont="1" applyFill="1" applyBorder="1" applyAlignment="1" applyProtection="1">
      <alignment vertical="top"/>
      <protection locked="0"/>
    </xf>
    <xf numFmtId="49" fontId="17" fillId="2" borderId="22" xfId="0" applyNumberFormat="1" applyFont="1" applyFill="1" applyBorder="1" applyAlignment="1" applyProtection="1">
      <alignment horizontal="left" vertical="top"/>
      <protection locked="0"/>
    </xf>
    <xf numFmtId="0" fontId="0" fillId="0" borderId="0" xfId="0" applyAlignment="1" applyProtection="1">
      <alignment vertical="top"/>
      <protection locked="0"/>
    </xf>
    <xf numFmtId="0" fontId="16" fillId="0" borderId="0" xfId="0" applyFont="1" applyAlignment="1" applyProtection="1">
      <alignment horizontal="center" vertical="top"/>
      <protection locked="0"/>
    </xf>
    <xf numFmtId="0" fontId="0" fillId="0" borderId="0" xfId="0" applyAlignment="1" applyProtection="1">
      <alignment horizontal="center" vertical="top"/>
      <protection locked="0"/>
    </xf>
    <xf numFmtId="0" fontId="11" fillId="2" borderId="26" xfId="0" applyFont="1" applyFill="1" applyBorder="1" applyAlignment="1" applyProtection="1">
      <alignment vertical="top"/>
      <protection locked="0"/>
    </xf>
    <xf numFmtId="0" fontId="30" fillId="2" borderId="25" xfId="0" applyFont="1" applyFill="1" applyBorder="1" applyAlignment="1" applyProtection="1">
      <alignment horizontal="right" vertical="top"/>
      <protection locked="0"/>
    </xf>
    <xf numFmtId="0" fontId="12" fillId="2" borderId="25" xfId="0" applyFont="1" applyFill="1" applyBorder="1" applyAlignment="1" applyProtection="1">
      <alignment horizontal="right" vertical="top"/>
      <protection locked="0"/>
    </xf>
    <xf numFmtId="0" fontId="11" fillId="2" borderId="24" xfId="0" applyFont="1" applyFill="1" applyBorder="1" applyAlignment="1" applyProtection="1">
      <alignment horizontal="center" vertical="top"/>
      <protection locked="0"/>
    </xf>
    <xf numFmtId="0" fontId="11" fillId="2" borderId="34" xfId="0" applyFont="1" applyFill="1" applyBorder="1" applyAlignment="1" applyProtection="1">
      <alignment vertical="top"/>
      <protection locked="0"/>
    </xf>
    <xf numFmtId="0" fontId="30" fillId="2" borderId="0" xfId="0" applyFont="1" applyFill="1" applyBorder="1" applyAlignment="1" applyProtection="1">
      <alignment horizontal="right" vertical="top"/>
      <protection locked="0"/>
    </xf>
    <xf numFmtId="0" fontId="12" fillId="2" borderId="0" xfId="0" applyFont="1" applyFill="1" applyBorder="1" applyAlignment="1" applyProtection="1">
      <alignment horizontal="right" vertical="top"/>
      <protection locked="0"/>
    </xf>
    <xf numFmtId="0" fontId="11" fillId="2" borderId="10" xfId="0" applyFont="1" applyFill="1" applyBorder="1" applyAlignment="1" applyProtection="1">
      <alignment horizontal="center" vertical="top"/>
      <protection locked="0"/>
    </xf>
    <xf numFmtId="0" fontId="11" fillId="2" borderId="27" xfId="0" applyFont="1" applyFill="1" applyBorder="1" applyAlignment="1" applyProtection="1">
      <alignment vertical="top"/>
      <protection locked="0"/>
    </xf>
    <xf numFmtId="0" fontId="30" fillId="2" borderId="18" xfId="0" applyFont="1" applyFill="1" applyBorder="1" applyAlignment="1" applyProtection="1">
      <alignment horizontal="right" vertical="top"/>
      <protection locked="0"/>
    </xf>
    <xf numFmtId="0" fontId="11" fillId="2" borderId="18" xfId="0" applyFont="1" applyFill="1" applyBorder="1" applyAlignment="1" applyProtection="1">
      <alignment horizontal="center" vertical="top"/>
      <protection locked="0"/>
    </xf>
    <xf numFmtId="0" fontId="30" fillId="2" borderId="18" xfId="0" applyFont="1" applyFill="1" applyBorder="1" applyAlignment="1" applyProtection="1">
      <alignment horizontal="left" vertical="top"/>
      <protection locked="0"/>
    </xf>
    <xf numFmtId="0" fontId="11" fillId="2" borderId="18" xfId="0" applyFont="1" applyFill="1" applyBorder="1" applyAlignment="1" applyProtection="1">
      <alignment horizontal="left" vertical="top"/>
      <protection locked="0"/>
    </xf>
    <xf numFmtId="0" fontId="12" fillId="2" borderId="0" xfId="0" applyFont="1" applyFill="1" applyAlignment="1" applyProtection="1">
      <alignment horizontal="center" vertical="top"/>
      <protection locked="0"/>
    </xf>
    <xf numFmtId="0" fontId="11" fillId="2" borderId="0" xfId="0" applyFont="1" applyFill="1" applyAlignment="1" applyProtection="1">
      <alignment horizontal="center" vertical="top"/>
      <protection locked="0"/>
    </xf>
    <xf numFmtId="0" fontId="11" fillId="2" borderId="19" xfId="0" applyFont="1" applyFill="1" applyBorder="1" applyAlignment="1" applyProtection="1">
      <alignment horizontal="center" vertical="top"/>
      <protection locked="0"/>
    </xf>
    <xf numFmtId="0" fontId="12" fillId="2" borderId="38" xfId="0" applyFont="1" applyFill="1" applyBorder="1" applyAlignment="1" applyProtection="1">
      <alignment horizontal="center" vertical="top"/>
      <protection locked="0"/>
    </xf>
    <xf numFmtId="0" fontId="12" fillId="0" borderId="0" xfId="0" applyFont="1" applyAlignment="1" applyProtection="1">
      <alignment horizontal="center" vertical="top"/>
      <protection locked="0"/>
    </xf>
    <xf numFmtId="0" fontId="27" fillId="0" borderId="0" xfId="0" applyFont="1" applyBorder="1" applyAlignment="1" applyProtection="1">
      <alignment horizontal="left" vertical="top"/>
      <protection locked="0"/>
    </xf>
    <xf numFmtId="0" fontId="28" fillId="0" borderId="0" xfId="0" applyFont="1" applyBorder="1" applyAlignment="1" applyProtection="1">
      <alignment horizontal="left" vertical="top"/>
      <protection locked="0"/>
    </xf>
    <xf numFmtId="0" fontId="29" fillId="0" borderId="0" xfId="0" applyFont="1" applyBorder="1" applyAlignment="1" applyProtection="1">
      <alignment vertical="top"/>
      <protection locked="0"/>
    </xf>
    <xf numFmtId="166" fontId="25" fillId="0" borderId="0" xfId="0" applyNumberFormat="1" applyFont="1" applyBorder="1" applyAlignment="1" applyProtection="1">
      <alignment horizontal="center" vertical="top"/>
      <protection locked="0"/>
    </xf>
    <xf numFmtId="0" fontId="29" fillId="0" borderId="0" xfId="0" applyFont="1" applyBorder="1" applyAlignment="1" applyProtection="1">
      <alignment horizontal="center" vertical="top"/>
      <protection locked="0"/>
    </xf>
    <xf numFmtId="0" fontId="20" fillId="0" borderId="0" xfId="0" applyFont="1" applyBorder="1" applyAlignment="1" applyProtection="1">
      <alignment horizontal="center" vertical="top"/>
      <protection locked="0"/>
    </xf>
    <xf numFmtId="0" fontId="27" fillId="0" borderId="0" xfId="0" applyFont="1" applyBorder="1" applyAlignment="1" applyProtection="1">
      <alignment horizontal="center" vertical="top"/>
      <protection locked="0"/>
    </xf>
    <xf numFmtId="0" fontId="30" fillId="0" borderId="38" xfId="0" applyFont="1" applyBorder="1" applyAlignment="1" applyProtection="1">
      <alignment horizontal="center" vertical="top" wrapText="1"/>
    </xf>
    <xf numFmtId="49" fontId="30" fillId="0" borderId="38" xfId="0" applyNumberFormat="1" applyFont="1" applyFill="1" applyBorder="1" applyAlignment="1" applyProtection="1">
      <alignment horizontal="center" vertical="top" wrapText="1"/>
    </xf>
    <xf numFmtId="0" fontId="0" fillId="0" borderId="0" xfId="0" applyFont="1" applyAlignment="1" applyProtection="1">
      <alignment vertical="top"/>
      <protection locked="0"/>
    </xf>
    <xf numFmtId="0" fontId="16" fillId="0" borderId="0" xfId="0" applyFont="1" applyAlignment="1" applyProtection="1">
      <alignment horizontal="left" vertical="top"/>
    </xf>
    <xf numFmtId="0" fontId="0" fillId="0" borderId="0" xfId="0" applyAlignment="1" applyProtection="1">
      <alignment horizontal="center" vertical="top"/>
    </xf>
    <xf numFmtId="0" fontId="0" fillId="0" borderId="0" xfId="0" applyAlignment="1" applyProtection="1">
      <alignment vertical="top"/>
    </xf>
    <xf numFmtId="0" fontId="12" fillId="0" borderId="38" xfId="0" applyFont="1" applyBorder="1" applyAlignment="1" applyProtection="1">
      <alignment horizontal="center" vertical="top"/>
    </xf>
    <xf numFmtId="0" fontId="12" fillId="0" borderId="38" xfId="0" applyFont="1" applyBorder="1" applyAlignment="1" applyProtection="1">
      <alignment horizontal="center" vertical="top" wrapText="1"/>
    </xf>
    <xf numFmtId="0" fontId="7" fillId="0" borderId="0" xfId="0" applyFont="1" applyAlignment="1">
      <alignment horizontal="left" vertical="top"/>
    </xf>
    <xf numFmtId="49" fontId="7" fillId="0" borderId="0" xfId="0" applyNumberFormat="1" applyFont="1" applyAlignment="1">
      <alignment horizontal="left" vertical="top"/>
    </xf>
    <xf numFmtId="49" fontId="7" fillId="3" borderId="23" xfId="0" applyNumberFormat="1" applyFont="1" applyFill="1" applyBorder="1" applyAlignment="1" applyProtection="1">
      <alignment horizontal="left" vertical="top"/>
      <protection locked="0"/>
    </xf>
    <xf numFmtId="49" fontId="11" fillId="2" borderId="22" xfId="0" applyNumberFormat="1" applyFont="1" applyFill="1" applyBorder="1" applyAlignment="1" applyProtection="1">
      <alignment horizontal="left" vertical="top"/>
    </xf>
    <xf numFmtId="49" fontId="12" fillId="2" borderId="22" xfId="0" applyNumberFormat="1" applyFont="1" applyFill="1" applyBorder="1" applyAlignment="1" applyProtection="1">
      <alignment horizontal="left" vertical="top"/>
      <protection locked="0"/>
    </xf>
    <xf numFmtId="49" fontId="30" fillId="2" borderId="22" xfId="0" applyNumberFormat="1" applyFont="1" applyFill="1" applyBorder="1" applyAlignment="1" applyProtection="1">
      <alignment horizontal="left" vertical="top"/>
      <protection locked="0"/>
    </xf>
    <xf numFmtId="49" fontId="11" fillId="0" borderId="0" xfId="0" applyNumberFormat="1" applyFont="1" applyAlignment="1">
      <alignment horizontal="left"/>
    </xf>
    <xf numFmtId="1" fontId="7" fillId="0" borderId="0" xfId="0" applyNumberFormat="1" applyFont="1" applyAlignment="1">
      <alignment vertical="top"/>
    </xf>
    <xf numFmtId="0" fontId="0" fillId="0" borderId="0" xfId="0" applyAlignment="1" applyProtection="1">
      <alignment horizontal="center" vertical="top" wrapText="1"/>
      <protection locked="0"/>
    </xf>
    <xf numFmtId="0" fontId="33" fillId="0" borderId="0" xfId="0" applyFont="1" applyAlignment="1" applyProtection="1">
      <alignment horizontal="right" vertical="top"/>
      <protection locked="0"/>
    </xf>
    <xf numFmtId="0" fontId="33" fillId="0" borderId="0" xfId="0" applyFont="1" applyFill="1" applyAlignment="1" applyProtection="1">
      <alignment horizontal="left" vertical="top" indent="1"/>
      <protection locked="0"/>
    </xf>
    <xf numFmtId="0" fontId="33" fillId="0" borderId="0" xfId="0" applyFont="1" applyAlignment="1" applyProtection="1">
      <alignment horizontal="left" vertical="top" indent="1"/>
      <protection locked="0"/>
    </xf>
    <xf numFmtId="168" fontId="33" fillId="0" borderId="0" xfId="0" applyNumberFormat="1" applyFont="1" applyAlignment="1" applyProtection="1">
      <alignment horizontal="left" vertical="top" indent="1"/>
      <protection locked="0"/>
    </xf>
    <xf numFmtId="0" fontId="13" fillId="0" borderId="0" xfId="0" applyFont="1" applyAlignment="1" applyProtection="1">
      <alignment horizontal="right" vertical="center"/>
      <protection locked="0"/>
    </xf>
    <xf numFmtId="0" fontId="33" fillId="0" borderId="0" xfId="0" applyFont="1" applyAlignment="1" applyProtection="1">
      <alignment vertical="top"/>
      <protection locked="0"/>
    </xf>
    <xf numFmtId="0" fontId="0" fillId="0" borderId="0" xfId="0" applyAlignment="1" applyProtection="1">
      <alignment vertical="center"/>
      <protection locked="0"/>
    </xf>
    <xf numFmtId="0" fontId="33" fillId="0" borderId="0" xfId="0" applyFont="1" applyAlignment="1" applyProtection="1">
      <alignment horizontal="center" vertical="top" wrapText="1"/>
      <protection locked="0"/>
    </xf>
    <xf numFmtId="0" fontId="0" fillId="0" borderId="30" xfId="0" applyBorder="1" applyAlignment="1" applyProtection="1">
      <alignment horizontal="center" vertical="center"/>
      <protection locked="0"/>
    </xf>
    <xf numFmtId="0" fontId="0" fillId="0" borderId="47" xfId="0" applyBorder="1" applyAlignment="1" applyProtection="1">
      <alignment horizontal="center" vertical="center"/>
      <protection locked="0"/>
    </xf>
    <xf numFmtId="0" fontId="0" fillId="0" borderId="50" xfId="0" applyBorder="1" applyAlignment="1" applyProtection="1">
      <alignment horizontal="center" vertical="center"/>
      <protection locked="0"/>
    </xf>
    <xf numFmtId="0" fontId="0" fillId="0" borderId="30" xfId="0" applyBorder="1" applyAlignment="1" applyProtection="1">
      <alignment horizontal="center" vertical="center" wrapText="1"/>
      <protection locked="0"/>
    </xf>
    <xf numFmtId="0" fontId="0" fillId="0" borderId="50" xfId="0" applyBorder="1" applyAlignment="1" applyProtection="1">
      <alignment vertical="center"/>
      <protection locked="0"/>
    </xf>
    <xf numFmtId="0" fontId="0" fillId="0" borderId="50" xfId="0" applyBorder="1" applyAlignment="1" applyProtection="1">
      <alignment vertical="top"/>
      <protection locked="0"/>
    </xf>
    <xf numFmtId="0" fontId="33" fillId="0" borderId="71" xfId="0" applyFont="1" applyBorder="1" applyAlignment="1" applyProtection="1">
      <alignment horizontal="center" vertical="top" wrapText="1"/>
      <protection locked="0"/>
    </xf>
    <xf numFmtId="0" fontId="33" fillId="0" borderId="72" xfId="0" applyFont="1" applyBorder="1" applyAlignment="1" applyProtection="1">
      <alignment horizontal="center" vertical="top" wrapText="1"/>
      <protection locked="0"/>
    </xf>
    <xf numFmtId="0" fontId="33" fillId="0" borderId="73" xfId="0" applyFont="1" applyBorder="1" applyAlignment="1" applyProtection="1">
      <alignment horizontal="center" vertical="top" wrapText="1"/>
      <protection locked="0"/>
    </xf>
    <xf numFmtId="0" fontId="0" fillId="0" borderId="22" xfId="0" applyBorder="1" applyAlignment="1" applyProtection="1">
      <alignment horizontal="left" vertical="center"/>
      <protection locked="0"/>
    </xf>
    <xf numFmtId="0" fontId="0" fillId="0" borderId="30" xfId="0" applyBorder="1" applyAlignment="1" applyProtection="1">
      <alignment horizontal="right" vertical="center"/>
      <protection locked="0"/>
    </xf>
    <xf numFmtId="0" fontId="0" fillId="0" borderId="22" xfId="0" applyBorder="1" applyAlignment="1" applyProtection="1">
      <alignment vertical="center"/>
      <protection locked="0"/>
    </xf>
    <xf numFmtId="0" fontId="13" fillId="0" borderId="0" xfId="0" applyFont="1" applyAlignment="1" applyProtection="1">
      <alignment horizontal="center" vertical="center"/>
      <protection locked="0"/>
    </xf>
    <xf numFmtId="0" fontId="0" fillId="0" borderId="50" xfId="0" applyBorder="1" applyAlignment="1" applyProtection="1">
      <alignment horizontal="center" vertical="top"/>
      <protection locked="0"/>
    </xf>
    <xf numFmtId="0" fontId="11" fillId="0" borderId="22" xfId="0" applyFont="1" applyBorder="1" applyAlignment="1" applyProtection="1">
      <alignment horizontal="left" vertical="top" wrapText="1"/>
      <protection locked="0"/>
    </xf>
    <xf numFmtId="0" fontId="11" fillId="0" borderId="22" xfId="0" applyFont="1" applyBorder="1" applyAlignment="1" applyProtection="1">
      <alignment vertical="top"/>
      <protection locked="0"/>
    </xf>
    <xf numFmtId="49" fontId="0" fillId="0" borderId="30" xfId="0" applyNumberFormat="1" applyBorder="1" applyAlignment="1" applyProtection="1">
      <alignment horizontal="center" vertical="center" wrapText="1"/>
    </xf>
    <xf numFmtId="0" fontId="11" fillId="0" borderId="22" xfId="0" applyFont="1" applyBorder="1" applyAlignment="1" applyProtection="1">
      <alignment horizontal="left" vertical="top"/>
      <protection locked="0"/>
    </xf>
    <xf numFmtId="0" fontId="11" fillId="0" borderId="22" xfId="0" applyFont="1" applyBorder="1" applyAlignment="1" applyProtection="1">
      <alignment vertical="top" wrapText="1"/>
      <protection locked="0"/>
    </xf>
    <xf numFmtId="0" fontId="11" fillId="0" borderId="22" xfId="0" applyFont="1" applyBorder="1" applyAlignment="1" applyProtection="1">
      <alignment horizontal="center" vertical="top"/>
      <protection locked="0"/>
    </xf>
    <xf numFmtId="0" fontId="11" fillId="0" borderId="22" xfId="0" applyFont="1" applyBorder="1" applyAlignment="1" applyProtection="1">
      <alignment horizontal="left" vertical="top"/>
      <protection locked="0"/>
    </xf>
    <xf numFmtId="0" fontId="11" fillId="0" borderId="0" xfId="0" applyFont="1" applyAlignment="1" applyProtection="1">
      <alignment vertical="top"/>
    </xf>
    <xf numFmtId="0" fontId="14" fillId="0" borderId="0" xfId="0" applyFont="1" applyAlignment="1" applyProtection="1">
      <alignment vertical="top"/>
    </xf>
    <xf numFmtId="0" fontId="11" fillId="0" borderId="22" xfId="0" applyFont="1" applyBorder="1" applyAlignment="1" applyProtection="1">
      <alignment horizontal="left" vertical="top"/>
    </xf>
    <xf numFmtId="0" fontId="11" fillId="0" borderId="22" xfId="0" applyFont="1" applyBorder="1" applyAlignment="1" applyProtection="1">
      <alignment vertical="top"/>
    </xf>
    <xf numFmtId="0" fontId="14" fillId="0" borderId="22" xfId="0" applyFont="1" applyBorder="1" applyAlignment="1" applyProtection="1">
      <alignment vertical="top"/>
    </xf>
    <xf numFmtId="0" fontId="14" fillId="0" borderId="22" xfId="0" applyFont="1" applyBorder="1" applyAlignment="1" applyProtection="1">
      <alignment vertical="top"/>
      <protection locked="0"/>
    </xf>
    <xf numFmtId="0" fontId="14" fillId="0" borderId="22" xfId="0" applyFont="1" applyBorder="1" applyAlignment="1" applyProtection="1">
      <alignment horizontal="left" vertical="top"/>
      <protection locked="0"/>
    </xf>
    <xf numFmtId="0" fontId="31" fillId="0" borderId="0" xfId="0" applyFont="1" applyAlignment="1">
      <alignment horizontal="left"/>
    </xf>
    <xf numFmtId="0" fontId="0" fillId="0" borderId="0" xfId="0" applyProtection="1">
      <protection locked="0"/>
    </xf>
    <xf numFmtId="0" fontId="38" fillId="0" borderId="50" xfId="0" applyFont="1" applyFill="1" applyBorder="1" applyAlignment="1" applyProtection="1">
      <alignment horizontal="center"/>
      <protection locked="0"/>
    </xf>
    <xf numFmtId="0" fontId="0" fillId="11" borderId="0" xfId="0" applyFill="1" applyAlignment="1" applyProtection="1">
      <alignment horizontal="center"/>
      <protection locked="0"/>
    </xf>
    <xf numFmtId="0" fontId="0" fillId="11" borderId="30" xfId="0" applyFill="1" applyBorder="1" applyAlignment="1" applyProtection="1">
      <alignment horizontal="center"/>
      <protection locked="0"/>
    </xf>
    <xf numFmtId="0" fontId="0" fillId="0" borderId="0" xfId="0" applyAlignment="1" applyProtection="1">
      <alignment horizontal="center"/>
      <protection locked="0"/>
    </xf>
    <xf numFmtId="0" fontId="27" fillId="12" borderId="26" xfId="0" applyFont="1" applyFill="1" applyBorder="1" applyAlignment="1" applyProtection="1">
      <alignment horizontal="left"/>
      <protection locked="0"/>
    </xf>
    <xf numFmtId="0" fontId="27" fillId="13" borderId="25" xfId="0" applyFont="1" applyFill="1" applyBorder="1" applyAlignment="1" applyProtection="1">
      <alignment horizontal="left"/>
      <protection locked="0"/>
    </xf>
    <xf numFmtId="0" fontId="0" fillId="13" borderId="25" xfId="0" applyFill="1" applyBorder="1" applyAlignment="1" applyProtection="1">
      <alignment horizontal="center" wrapText="1"/>
      <protection locked="0"/>
    </xf>
    <xf numFmtId="0" fontId="20" fillId="13" borderId="25" xfId="0" applyFont="1" applyFill="1" applyBorder="1" applyAlignment="1" applyProtection="1">
      <alignment horizontal="center"/>
      <protection locked="0"/>
    </xf>
    <xf numFmtId="0" fontId="0" fillId="13" borderId="22" xfId="0" applyFill="1" applyBorder="1" applyAlignment="1" applyProtection="1">
      <alignment horizontal="center" wrapText="1"/>
      <protection locked="0"/>
    </xf>
    <xf numFmtId="0" fontId="0" fillId="13" borderId="30" xfId="0" applyFill="1" applyBorder="1" applyAlignment="1" applyProtection="1">
      <alignment horizontal="center"/>
      <protection locked="0"/>
    </xf>
    <xf numFmtId="0" fontId="0" fillId="12" borderId="47" xfId="0" applyFill="1" applyBorder="1" applyAlignment="1" applyProtection="1">
      <alignment horizontal="center"/>
      <protection locked="0"/>
    </xf>
    <xf numFmtId="0" fontId="29" fillId="0" borderId="47" xfId="0" applyFont="1" applyFill="1" applyBorder="1" applyAlignment="1" applyProtection="1">
      <alignment horizontal="center" wrapText="1"/>
      <protection locked="0"/>
    </xf>
    <xf numFmtId="0" fontId="42" fillId="0" borderId="47" xfId="0" applyFont="1" applyFill="1" applyBorder="1" applyAlignment="1" applyProtection="1">
      <alignment horizontal="center" wrapText="1"/>
      <protection locked="0"/>
    </xf>
    <xf numFmtId="0" fontId="29" fillId="0" borderId="0" xfId="0" applyFont="1" applyFill="1" applyAlignment="1" applyProtection="1">
      <alignment horizontal="center"/>
      <protection locked="0"/>
    </xf>
    <xf numFmtId="0" fontId="29" fillId="0" borderId="0" xfId="0" applyFont="1" applyProtection="1">
      <protection locked="0"/>
    </xf>
    <xf numFmtId="0" fontId="44" fillId="0" borderId="47" xfId="1" applyFont="1" applyFill="1" applyBorder="1" applyAlignment="1" applyProtection="1">
      <alignment horizontal="center" wrapText="1"/>
      <protection locked="0"/>
    </xf>
    <xf numFmtId="0" fontId="44" fillId="0" borderId="47" xfId="0" applyFont="1" applyFill="1" applyBorder="1" applyAlignment="1" applyProtection="1">
      <alignment horizontal="center"/>
      <protection locked="0"/>
    </xf>
    <xf numFmtId="0" fontId="27" fillId="0" borderId="22" xfId="0" applyFont="1" applyBorder="1" applyAlignment="1" applyProtection="1">
      <alignment horizontal="left"/>
    </xf>
    <xf numFmtId="0" fontId="27" fillId="0" borderId="22" xfId="0" applyFont="1" applyBorder="1" applyAlignment="1" applyProtection="1">
      <alignment horizontal="right"/>
    </xf>
    <xf numFmtId="0" fontId="27" fillId="0" borderId="18" xfId="0" applyFont="1" applyFill="1" applyBorder="1" applyAlignment="1" applyProtection="1"/>
    <xf numFmtId="0" fontId="27" fillId="0" borderId="25" xfId="0" applyFont="1" applyBorder="1" applyProtection="1"/>
    <xf numFmtId="0" fontId="0" fillId="0" borderId="25" xfId="0" applyBorder="1" applyProtection="1"/>
    <xf numFmtId="0" fontId="0" fillId="0" borderId="25" xfId="0" applyBorder="1" applyAlignment="1" applyProtection="1">
      <alignment horizontal="center"/>
    </xf>
    <xf numFmtId="0" fontId="0" fillId="0" borderId="24" xfId="0" applyBorder="1" applyProtection="1"/>
    <xf numFmtId="0" fontId="0" fillId="0" borderId="19" xfId="0" applyBorder="1" applyProtection="1"/>
    <xf numFmtId="0" fontId="0" fillId="0" borderId="18" xfId="0" applyBorder="1" applyProtection="1"/>
    <xf numFmtId="0" fontId="27" fillId="0" borderId="18" xfId="0" applyFont="1" applyBorder="1" applyProtection="1"/>
    <xf numFmtId="0" fontId="0" fillId="0" borderId="18" xfId="0" applyBorder="1" applyAlignment="1" applyProtection="1">
      <alignment horizontal="center"/>
    </xf>
    <xf numFmtId="0" fontId="40" fillId="0" borderId="18" xfId="0" applyFont="1" applyBorder="1" applyProtection="1"/>
    <xf numFmtId="0" fontId="0" fillId="14" borderId="31" xfId="0" applyFill="1" applyBorder="1" applyAlignment="1" applyProtection="1">
      <alignment horizontal="center" wrapText="1"/>
    </xf>
    <xf numFmtId="0" fontId="0" fillId="14" borderId="27" xfId="0" applyFill="1" applyBorder="1" applyAlignment="1" applyProtection="1">
      <alignment horizontal="center" wrapText="1"/>
    </xf>
    <xf numFmtId="0" fontId="0" fillId="14" borderId="47" xfId="0" applyFill="1" applyBorder="1" applyAlignment="1" applyProtection="1">
      <alignment horizontal="center" wrapText="1"/>
    </xf>
    <xf numFmtId="0" fontId="0" fillId="14" borderId="31" xfId="0" applyFill="1" applyBorder="1" applyAlignment="1" applyProtection="1">
      <alignment horizontal="center"/>
    </xf>
    <xf numFmtId="0" fontId="20" fillId="14" borderId="47" xfId="0" applyFont="1" applyFill="1" applyBorder="1" applyAlignment="1" applyProtection="1">
      <alignment horizontal="center"/>
    </xf>
    <xf numFmtId="0" fontId="0" fillId="14" borderId="47" xfId="0" applyFill="1" applyBorder="1" applyProtection="1"/>
    <xf numFmtId="49" fontId="37" fillId="0" borderId="50" xfId="0" applyNumberFormat="1" applyFont="1" applyFill="1" applyBorder="1" applyAlignment="1" applyProtection="1">
      <alignment horizontal="center" wrapText="1"/>
      <protection locked="0"/>
    </xf>
    <xf numFmtId="49" fontId="27" fillId="0" borderId="27" xfId="0" applyNumberFormat="1" applyFont="1" applyFill="1" applyBorder="1" applyAlignment="1" applyProtection="1">
      <protection locked="0"/>
    </xf>
    <xf numFmtId="49" fontId="27" fillId="13" borderId="26" xfId="0" applyNumberFormat="1" applyFont="1" applyFill="1" applyBorder="1" applyAlignment="1" applyProtection="1">
      <alignment horizontal="center"/>
      <protection locked="0"/>
    </xf>
    <xf numFmtId="49" fontId="29" fillId="0" borderId="47" xfId="0" applyNumberFormat="1" applyFont="1" applyFill="1" applyBorder="1" applyAlignment="1" applyProtection="1">
      <alignment horizontal="center"/>
      <protection locked="0"/>
    </xf>
    <xf numFmtId="49" fontId="29" fillId="0" borderId="47" xfId="0" applyNumberFormat="1" applyFont="1" applyBorder="1" applyAlignment="1" applyProtection="1">
      <alignment horizontal="center" wrapText="1"/>
      <protection locked="0"/>
    </xf>
    <xf numFmtId="49" fontId="0" fillId="0" borderId="0" xfId="0" applyNumberFormat="1" applyProtection="1">
      <protection locked="0"/>
    </xf>
    <xf numFmtId="0" fontId="27" fillId="0" borderId="0" xfId="0" applyFont="1"/>
    <xf numFmtId="0" fontId="18" fillId="0" borderId="0" xfId="0" applyFont="1" applyAlignment="1" applyProtection="1">
      <alignment vertical="top" wrapText="1"/>
      <protection locked="0"/>
    </xf>
    <xf numFmtId="0" fontId="27" fillId="0" borderId="0" xfId="0" applyFont="1" applyProtection="1">
      <protection locked="0"/>
    </xf>
    <xf numFmtId="0" fontId="0" fillId="0" borderId="0" xfId="0" applyAlignment="1" applyProtection="1">
      <alignment horizontal="left" vertical="top"/>
    </xf>
    <xf numFmtId="0" fontId="20" fillId="0" borderId="0" xfId="0" applyFont="1" applyAlignment="1"/>
    <xf numFmtId="0" fontId="20" fillId="0" borderId="0" xfId="0" applyFont="1" applyAlignment="1">
      <alignment horizontal="right"/>
    </xf>
    <xf numFmtId="14" fontId="20" fillId="0" borderId="0" xfId="0" applyNumberFormat="1" applyFont="1"/>
    <xf numFmtId="0" fontId="20" fillId="0" borderId="0" xfId="0" applyFont="1" applyAlignment="1">
      <alignment horizontal="center"/>
    </xf>
    <xf numFmtId="0" fontId="48" fillId="0" borderId="0" xfId="0" applyFont="1"/>
    <xf numFmtId="0" fontId="49" fillId="16" borderId="47" xfId="0" applyFont="1" applyFill="1" applyBorder="1" applyAlignment="1">
      <alignment horizontal="center" vertical="center"/>
    </xf>
    <xf numFmtId="0" fontId="27" fillId="15" borderId="47" xfId="0" applyFont="1" applyFill="1" applyBorder="1" applyAlignment="1">
      <alignment horizontal="center" vertical="center"/>
    </xf>
    <xf numFmtId="0" fontId="27" fillId="17" borderId="47" xfId="0" applyFont="1" applyFill="1" applyBorder="1" applyAlignment="1">
      <alignment horizontal="center" vertical="center"/>
    </xf>
    <xf numFmtId="0" fontId="27" fillId="10" borderId="47" xfId="0" applyFont="1" applyFill="1" applyBorder="1" applyAlignment="1">
      <alignment horizontal="center" vertical="center"/>
    </xf>
    <xf numFmtId="0" fontId="36" fillId="18" borderId="75" xfId="0" applyFont="1" applyFill="1" applyBorder="1" applyAlignment="1">
      <alignment horizontal="center" wrapText="1"/>
    </xf>
    <xf numFmtId="0" fontId="27" fillId="18" borderId="76" xfId="0" applyFont="1" applyFill="1" applyBorder="1" applyAlignment="1">
      <alignment horizontal="center" vertical="center" wrapText="1"/>
    </xf>
    <xf numFmtId="0" fontId="27" fillId="18" borderId="37" xfId="0" applyFont="1" applyFill="1" applyBorder="1" applyAlignment="1">
      <alignment vertical="center" wrapText="1"/>
    </xf>
    <xf numFmtId="0" fontId="27" fillId="18" borderId="44" xfId="0" applyFont="1" applyFill="1" applyBorder="1" applyAlignment="1">
      <alignment vertical="center" wrapText="1"/>
    </xf>
    <xf numFmtId="0" fontId="27" fillId="18" borderId="38" xfId="0" applyFont="1" applyFill="1" applyBorder="1" applyAlignment="1">
      <alignment horizontal="center" vertical="center" wrapText="1"/>
    </xf>
    <xf numFmtId="0" fontId="27" fillId="18" borderId="6" xfId="0" applyFont="1" applyFill="1" applyBorder="1" applyAlignment="1">
      <alignment horizontal="center" vertical="center" wrapText="1"/>
    </xf>
    <xf numFmtId="0" fontId="27" fillId="18" borderId="58" xfId="0" applyFont="1" applyFill="1" applyBorder="1" applyAlignment="1">
      <alignment horizontal="center" vertical="center" wrapText="1"/>
    </xf>
    <xf numFmtId="0" fontId="36" fillId="20" borderId="77" xfId="0" applyFont="1" applyFill="1" applyBorder="1" applyAlignment="1">
      <alignment horizontal="center" vertical="center" wrapText="1"/>
    </xf>
    <xf numFmtId="0" fontId="27" fillId="0" borderId="77" xfId="0" applyFont="1" applyBorder="1" applyAlignment="1">
      <alignment horizontal="center" vertical="center" wrapText="1"/>
    </xf>
    <xf numFmtId="0" fontId="20" fillId="0" borderId="17" xfId="0" applyFont="1" applyBorder="1" applyAlignment="1">
      <alignment vertical="center" wrapText="1"/>
    </xf>
    <xf numFmtId="0" fontId="20" fillId="0" borderId="31" xfId="0" applyFont="1" applyBorder="1" applyAlignment="1">
      <alignment vertical="center" wrapText="1"/>
    </xf>
    <xf numFmtId="0" fontId="27" fillId="0" borderId="20" xfId="0" applyFont="1" applyBorder="1" applyAlignment="1">
      <alignment horizontal="center" vertical="center" wrapText="1"/>
    </xf>
    <xf numFmtId="0" fontId="0" fillId="0" borderId="77" xfId="0" applyBorder="1" applyAlignment="1">
      <alignment vertical="center" wrapText="1"/>
    </xf>
    <xf numFmtId="0" fontId="0" fillId="0" borderId="36" xfId="0" applyBorder="1" applyAlignment="1">
      <alignment vertical="center" wrapText="1"/>
    </xf>
    <xf numFmtId="3" fontId="36" fillId="0" borderId="31" xfId="0" applyNumberFormat="1" applyFont="1" applyBorder="1" applyAlignment="1">
      <alignment horizontal="center" vertical="center" wrapText="1"/>
    </xf>
    <xf numFmtId="0" fontId="36" fillId="0" borderId="57" xfId="0" applyFont="1" applyBorder="1" applyAlignment="1">
      <alignment horizontal="center" vertical="center" wrapText="1"/>
    </xf>
    <xf numFmtId="0" fontId="36" fillId="21" borderId="78" xfId="0" applyFont="1" applyFill="1" applyBorder="1" applyAlignment="1">
      <alignment horizontal="center" vertical="center" wrapText="1"/>
    </xf>
    <xf numFmtId="0" fontId="27" fillId="0" borderId="78" xfId="0" applyFont="1" applyBorder="1" applyAlignment="1">
      <alignment horizontal="center" vertical="center" wrapText="1"/>
    </xf>
    <xf numFmtId="0" fontId="20" fillId="0" borderId="21" xfId="0" applyFont="1" applyBorder="1" applyAlignment="1">
      <alignment vertical="center" wrapText="1"/>
    </xf>
    <xf numFmtId="0" fontId="20" fillId="0" borderId="47" xfId="0" applyFont="1" applyBorder="1" applyAlignment="1">
      <alignment vertical="center" wrapText="1"/>
    </xf>
    <xf numFmtId="0" fontId="0" fillId="0" borderId="78" xfId="0" applyBorder="1" applyAlignment="1">
      <alignment vertical="center" wrapText="1"/>
    </xf>
    <xf numFmtId="0" fontId="0" fillId="0" borderId="54" xfId="0" applyBorder="1" applyAlignment="1">
      <alignment vertical="center" wrapText="1"/>
    </xf>
    <xf numFmtId="3" fontId="36" fillId="0" borderId="47" xfId="0" applyNumberFormat="1" applyFont="1" applyBorder="1" applyAlignment="1">
      <alignment horizontal="center" vertical="center" wrapText="1"/>
    </xf>
    <xf numFmtId="0" fontId="36" fillId="0" borderId="55" xfId="0" applyFont="1" applyBorder="1" applyAlignment="1">
      <alignment horizontal="center" vertical="center" wrapText="1"/>
    </xf>
    <xf numFmtId="0" fontId="36" fillId="22" borderId="78" xfId="0" applyFont="1" applyFill="1" applyBorder="1" applyAlignment="1">
      <alignment horizontal="center" vertical="center" wrapText="1"/>
    </xf>
    <xf numFmtId="0" fontId="20" fillId="0" borderId="30" xfId="0" applyFont="1" applyBorder="1" applyAlignment="1">
      <alignment vertical="center" wrapText="1"/>
    </xf>
    <xf numFmtId="0" fontId="36" fillId="23" borderId="78" xfId="0" applyFont="1" applyFill="1" applyBorder="1" applyAlignment="1">
      <alignment horizontal="center" vertical="center" wrapText="1"/>
    </xf>
    <xf numFmtId="0" fontId="36" fillId="24" borderId="78" xfId="0" applyFont="1" applyFill="1" applyBorder="1" applyAlignment="1">
      <alignment horizontal="center" vertical="center" wrapText="1"/>
    </xf>
    <xf numFmtId="0" fontId="36" fillId="25" borderId="78" xfId="0" applyFont="1" applyFill="1" applyBorder="1" applyAlignment="1">
      <alignment horizontal="center" vertical="center" wrapText="1"/>
    </xf>
    <xf numFmtId="0" fontId="36" fillId="26" borderId="78" xfId="0" applyFont="1" applyFill="1" applyBorder="1" applyAlignment="1">
      <alignment horizontal="center" vertical="center" wrapText="1"/>
    </xf>
    <xf numFmtId="0" fontId="20" fillId="0" borderId="21" xfId="0" applyFont="1" applyFill="1" applyBorder="1" applyAlignment="1">
      <alignment vertical="center" wrapText="1"/>
    </xf>
    <xf numFmtId="0" fontId="36" fillId="27" borderId="78" xfId="0" applyFont="1" applyFill="1" applyBorder="1" applyAlignment="1">
      <alignment horizontal="center" vertical="center" wrapText="1"/>
    </xf>
    <xf numFmtId="0" fontId="36" fillId="28" borderId="81" xfId="0" applyFont="1" applyFill="1" applyBorder="1" applyAlignment="1">
      <alignment horizontal="center" vertical="center" wrapText="1"/>
    </xf>
    <xf numFmtId="0" fontId="0" fillId="0" borderId="81" xfId="0" applyBorder="1" applyAlignment="1">
      <alignment vertical="center" wrapText="1"/>
    </xf>
    <xf numFmtId="0" fontId="0" fillId="0" borderId="37" xfId="0" applyBorder="1" applyAlignment="1">
      <alignment vertical="center" wrapText="1"/>
    </xf>
    <xf numFmtId="3" fontId="36" fillId="0" borderId="38" xfId="0" applyNumberFormat="1" applyFont="1" applyBorder="1" applyAlignment="1">
      <alignment horizontal="center" vertical="center" wrapText="1"/>
    </xf>
    <xf numFmtId="0" fontId="36" fillId="0" borderId="58" xfId="0" applyFont="1" applyBorder="1" applyAlignment="1">
      <alignment horizontal="center" vertical="center" wrapText="1"/>
    </xf>
    <xf numFmtId="49" fontId="37" fillId="0" borderId="50" xfId="0" applyNumberFormat="1" applyFont="1" applyFill="1" applyBorder="1" applyAlignment="1" applyProtection="1">
      <alignment horizontal="center" vertical="top" wrapText="1"/>
      <protection locked="0"/>
    </xf>
    <xf numFmtId="0" fontId="27" fillId="14" borderId="26" xfId="0" applyFont="1" applyFill="1" applyBorder="1" applyAlignment="1" applyProtection="1">
      <alignment horizontal="left" vertical="top"/>
    </xf>
    <xf numFmtId="0" fontId="27" fillId="14" borderId="46" xfId="0" applyFont="1" applyFill="1" applyBorder="1" applyAlignment="1" applyProtection="1">
      <alignment horizontal="left" vertical="top"/>
    </xf>
    <xf numFmtId="0" fontId="27" fillId="0" borderId="18" xfId="0" applyFont="1" applyFill="1" applyBorder="1" applyAlignment="1" applyProtection="1">
      <alignment vertical="top"/>
    </xf>
    <xf numFmtId="0" fontId="55" fillId="14" borderId="31" xfId="0" applyFont="1" applyFill="1" applyBorder="1" applyAlignment="1" applyProtection="1">
      <alignment vertical="top"/>
      <protection locked="0"/>
    </xf>
    <xf numFmtId="0" fontId="0" fillId="11" borderId="50" xfId="0" applyFill="1" applyBorder="1" applyAlignment="1" applyProtection="1">
      <alignment horizontal="center" vertical="top"/>
      <protection locked="0"/>
    </xf>
    <xf numFmtId="0" fontId="0" fillId="11" borderId="22" xfId="0" applyFill="1" applyBorder="1" applyAlignment="1" applyProtection="1">
      <alignment horizontal="center" vertical="top"/>
      <protection locked="0"/>
    </xf>
    <xf numFmtId="0" fontId="0" fillId="11" borderId="30" xfId="0" applyFill="1" applyBorder="1" applyAlignment="1" applyProtection="1">
      <alignment horizontal="center" vertical="top"/>
      <protection locked="0"/>
    </xf>
    <xf numFmtId="0" fontId="27" fillId="0" borderId="25" xfId="0" applyFont="1" applyBorder="1" applyAlignment="1" applyProtection="1">
      <alignment vertical="top"/>
    </xf>
    <xf numFmtId="0" fontId="0" fillId="0" borderId="25" xfId="0" applyBorder="1" applyAlignment="1" applyProtection="1">
      <alignment vertical="top"/>
    </xf>
    <xf numFmtId="0" fontId="0" fillId="0" borderId="25" xfId="0" applyBorder="1" applyAlignment="1" applyProtection="1">
      <alignment horizontal="center" vertical="top"/>
    </xf>
    <xf numFmtId="0" fontId="0" fillId="0" borderId="24" xfId="0" applyBorder="1" applyAlignment="1" applyProtection="1">
      <alignment vertical="top"/>
    </xf>
    <xf numFmtId="0" fontId="40" fillId="0" borderId="18" xfId="0" applyFont="1" applyBorder="1" applyAlignment="1" applyProtection="1">
      <alignment vertical="top"/>
    </xf>
    <xf numFmtId="0" fontId="0" fillId="0" borderId="18" xfId="0" applyBorder="1" applyAlignment="1" applyProtection="1">
      <alignment vertical="top"/>
    </xf>
    <xf numFmtId="0" fontId="27" fillId="0" borderId="18" xfId="0" applyFont="1" applyBorder="1" applyAlignment="1" applyProtection="1">
      <alignment vertical="top"/>
    </xf>
    <xf numFmtId="0" fontId="0" fillId="0" borderId="18" xfId="0" applyBorder="1" applyAlignment="1" applyProtection="1">
      <alignment horizontal="center" vertical="top"/>
    </xf>
    <xf numFmtId="0" fontId="0" fillId="0" borderId="19" xfId="0" applyBorder="1" applyAlignment="1" applyProtection="1">
      <alignment vertical="top"/>
    </xf>
    <xf numFmtId="49" fontId="0" fillId="14" borderId="34" xfId="0" applyNumberFormat="1" applyFill="1" applyBorder="1" applyAlignment="1" applyProtection="1">
      <alignment horizontal="center" vertical="top" wrapText="1"/>
    </xf>
    <xf numFmtId="0" fontId="0" fillId="14" borderId="0" xfId="0" applyFill="1" applyBorder="1" applyAlignment="1" applyProtection="1">
      <alignment horizontal="center" vertical="top" wrapText="1"/>
    </xf>
    <xf numFmtId="49" fontId="27" fillId="13" borderId="26" xfId="0" applyNumberFormat="1" applyFont="1" applyFill="1" applyBorder="1" applyAlignment="1" applyProtection="1">
      <alignment horizontal="center" vertical="top"/>
      <protection locked="0"/>
    </xf>
    <xf numFmtId="0" fontId="27" fillId="12" borderId="26" xfId="0" applyFont="1" applyFill="1" applyBorder="1" applyAlignment="1" applyProtection="1">
      <alignment horizontal="left" vertical="top"/>
      <protection locked="0"/>
    </xf>
    <xf numFmtId="0" fontId="27" fillId="13" borderId="25" xfId="0" applyFont="1" applyFill="1" applyBorder="1" applyAlignment="1" applyProtection="1">
      <alignment horizontal="left" vertical="top"/>
      <protection locked="0"/>
    </xf>
    <xf numFmtId="0" fontId="0" fillId="13" borderId="22" xfId="0" applyFill="1" applyBorder="1" applyAlignment="1" applyProtection="1">
      <alignment horizontal="center" vertical="top" wrapText="1"/>
      <protection locked="0"/>
    </xf>
    <xf numFmtId="0" fontId="20" fillId="13" borderId="22" xfId="0" applyFont="1" applyFill="1" applyBorder="1" applyAlignment="1" applyProtection="1">
      <alignment horizontal="center" vertical="top"/>
      <protection locked="0"/>
    </xf>
    <xf numFmtId="0" fontId="0" fillId="13" borderId="22" xfId="0" applyFill="1" applyBorder="1" applyAlignment="1" applyProtection="1">
      <alignment horizontal="center" vertical="top"/>
      <protection locked="0"/>
    </xf>
    <xf numFmtId="0" fontId="0" fillId="12" borderId="22" xfId="0" applyFill="1" applyBorder="1" applyAlignment="1" applyProtection="1">
      <alignment horizontal="center" vertical="top"/>
      <protection locked="0"/>
    </xf>
    <xf numFmtId="0" fontId="0" fillId="12" borderId="30" xfId="0" applyFill="1" applyBorder="1" applyAlignment="1" applyProtection="1">
      <alignment horizontal="center" vertical="top"/>
      <protection locked="0"/>
    </xf>
    <xf numFmtId="49" fontId="29" fillId="0" borderId="47" xfId="0" applyNumberFormat="1" applyFont="1" applyFill="1" applyBorder="1" applyAlignment="1" applyProtection="1">
      <alignment horizontal="center" vertical="top"/>
      <protection locked="0"/>
    </xf>
    <xf numFmtId="0" fontId="29" fillId="0" borderId="47" xfId="0" applyFont="1" applyFill="1" applyBorder="1" applyAlignment="1" applyProtection="1">
      <alignment horizontal="center" vertical="top" wrapText="1"/>
      <protection locked="0"/>
    </xf>
    <xf numFmtId="0" fontId="29" fillId="0" borderId="47" xfId="0" applyFont="1" applyBorder="1" applyAlignment="1" applyProtection="1">
      <alignment horizontal="center" vertical="top" wrapText="1"/>
      <protection locked="0"/>
    </xf>
    <xf numFmtId="0" fontId="29" fillId="0" borderId="47" xfId="0" applyFont="1" applyFill="1" applyBorder="1" applyAlignment="1" applyProtection="1">
      <alignment horizontal="center" vertical="top"/>
      <protection locked="0"/>
    </xf>
    <xf numFmtId="0" fontId="29" fillId="0" borderId="0" xfId="0" applyFont="1" applyFill="1" applyAlignment="1" applyProtection="1">
      <alignment horizontal="center" vertical="top"/>
      <protection locked="0"/>
    </xf>
    <xf numFmtId="49" fontId="29" fillId="0" borderId="47" xfId="0" applyNumberFormat="1" applyFont="1" applyBorder="1" applyAlignment="1" applyProtection="1">
      <alignment horizontal="center" vertical="top" wrapText="1"/>
      <protection locked="0"/>
    </xf>
    <xf numFmtId="0" fontId="29" fillId="0" borderId="47" xfId="0" applyFont="1" applyBorder="1" applyAlignment="1" applyProtection="1">
      <alignment vertical="top"/>
      <protection locked="0"/>
    </xf>
    <xf numFmtId="0" fontId="29" fillId="0" borderId="0" xfId="0" applyFont="1" applyAlignment="1" applyProtection="1">
      <alignment vertical="top"/>
      <protection locked="0"/>
    </xf>
    <xf numFmtId="49" fontId="0" fillId="0" borderId="0" xfId="0" applyNumberFormat="1" applyAlignment="1" applyProtection="1">
      <alignment vertical="top"/>
      <protection locked="0"/>
    </xf>
    <xf numFmtId="0" fontId="0" fillId="0" borderId="0" xfId="0" quotePrefix="1" applyAlignment="1" applyProtection="1">
      <alignment vertical="top"/>
      <protection locked="0"/>
    </xf>
    <xf numFmtId="0" fontId="29" fillId="0" borderId="47" xfId="1" applyFont="1" applyFill="1" applyBorder="1" applyAlignment="1" applyProtection="1">
      <alignment horizontal="center" vertical="top" wrapText="1"/>
      <protection locked="0"/>
    </xf>
    <xf numFmtId="0" fontId="27" fillId="0" borderId="22" xfId="0" applyFont="1" applyBorder="1" applyAlignment="1" applyProtection="1">
      <alignment horizontal="right" vertical="top"/>
      <protection locked="0"/>
    </xf>
    <xf numFmtId="0" fontId="0" fillId="0" borderId="22" xfId="0" applyBorder="1" applyAlignment="1" applyProtection="1">
      <alignment vertical="top"/>
    </xf>
    <xf numFmtId="49" fontId="27" fillId="0" borderId="27" xfId="0" applyNumberFormat="1" applyFont="1" applyFill="1" applyBorder="1" applyAlignment="1" applyProtection="1">
      <alignment vertical="top"/>
    </xf>
    <xf numFmtId="0" fontId="29" fillId="14" borderId="30" xfId="0" applyFont="1" applyFill="1" applyBorder="1" applyAlignment="1" applyProtection="1">
      <alignment horizontal="center" vertical="top" textRotation="90"/>
    </xf>
    <xf numFmtId="0" fontId="29" fillId="14" borderId="22" xfId="0" applyFont="1" applyFill="1" applyBorder="1" applyAlignment="1" applyProtection="1">
      <alignment horizontal="center" vertical="top"/>
    </xf>
    <xf numFmtId="0" fontId="54" fillId="14" borderId="18" xfId="0" applyFont="1" applyFill="1" applyBorder="1" applyAlignment="1" applyProtection="1">
      <alignment horizontal="left" vertical="top" wrapText="1"/>
    </xf>
    <xf numFmtId="0" fontId="54" fillId="14" borderId="18" xfId="0" applyFont="1" applyFill="1" applyBorder="1" applyAlignment="1" applyProtection="1">
      <alignment horizontal="left" vertical="top"/>
    </xf>
    <xf numFmtId="0" fontId="29" fillId="14" borderId="0" xfId="0" applyFont="1" applyFill="1" applyBorder="1" applyAlignment="1" applyProtection="1">
      <alignment horizontal="center" vertical="top" wrapText="1"/>
    </xf>
    <xf numFmtId="0" fontId="29" fillId="14" borderId="0" xfId="0" applyFont="1" applyFill="1" applyBorder="1" applyAlignment="1" applyProtection="1">
      <alignment horizontal="center" vertical="top" textRotation="90" wrapText="1"/>
    </xf>
    <xf numFmtId="0" fontId="29" fillId="14" borderId="22" xfId="0" applyFont="1" applyFill="1" applyBorder="1" applyAlignment="1" applyProtection="1">
      <alignment horizontal="center" vertical="top" wrapText="1"/>
    </xf>
    <xf numFmtId="0" fontId="29" fillId="14" borderId="22" xfId="0" applyFont="1" applyFill="1" applyBorder="1" applyAlignment="1" applyProtection="1">
      <alignment horizontal="center" vertical="top" textRotation="90"/>
    </xf>
    <xf numFmtId="1" fontId="29" fillId="14" borderId="22" xfId="0" applyNumberFormat="1" applyFont="1" applyFill="1" applyBorder="1" applyAlignment="1" applyProtection="1">
      <alignment horizontal="center" vertical="top" textRotation="90"/>
    </xf>
    <xf numFmtId="0" fontId="0" fillId="14" borderId="0" xfId="0" applyFill="1" applyAlignment="1" applyProtection="1">
      <alignment vertical="top"/>
    </xf>
    <xf numFmtId="0" fontId="8" fillId="3" borderId="4" xfId="0" applyFont="1" applyFill="1" applyBorder="1" applyAlignment="1">
      <alignment vertical="top"/>
    </xf>
    <xf numFmtId="1" fontId="7" fillId="0" borderId="0" xfId="0" applyNumberFormat="1" applyFont="1" applyAlignment="1">
      <alignment horizontal="left" vertical="top"/>
    </xf>
    <xf numFmtId="1" fontId="11" fillId="2" borderId="22" xfId="0" applyNumberFormat="1" applyFont="1" applyFill="1" applyBorder="1" applyAlignment="1">
      <alignment horizontal="left" vertical="top" wrapText="1"/>
    </xf>
    <xf numFmtId="14" fontId="11" fillId="0" borderId="47" xfId="0" applyNumberFormat="1" applyFont="1" applyBorder="1" applyAlignment="1">
      <alignment horizontal="center" vertical="top" wrapText="1"/>
    </xf>
    <xf numFmtId="0" fontId="30" fillId="0" borderId="48" xfId="0" applyFont="1" applyBorder="1" applyAlignment="1" applyProtection="1">
      <alignment horizontal="center" vertical="center" wrapText="1"/>
      <protection locked="0"/>
    </xf>
    <xf numFmtId="0" fontId="57" fillId="2" borderId="47" xfId="0" applyFont="1" applyFill="1" applyBorder="1" applyAlignment="1" applyProtection="1">
      <alignment horizontal="center" vertical="top" wrapText="1"/>
    </xf>
    <xf numFmtId="49" fontId="57" fillId="2" borderId="47" xfId="0" applyNumberFormat="1" applyFont="1" applyFill="1" applyBorder="1" applyAlignment="1" applyProtection="1">
      <alignment horizontal="center" vertical="top" wrapText="1"/>
    </xf>
    <xf numFmtId="0" fontId="57" fillId="2" borderId="48" xfId="0" applyFont="1" applyFill="1" applyBorder="1" applyAlignment="1" applyProtection="1">
      <alignment horizontal="center" vertical="center" wrapText="1"/>
    </xf>
    <xf numFmtId="0" fontId="25" fillId="0" borderId="37" xfId="0" applyFont="1" applyBorder="1" applyAlignment="1" applyProtection="1">
      <alignment horizontal="center" vertical="center" wrapText="1"/>
      <protection locked="0"/>
    </xf>
    <xf numFmtId="0" fontId="0" fillId="0" borderId="0" xfId="0" applyAlignment="1" applyProtection="1">
      <alignment wrapText="1"/>
      <protection locked="0"/>
    </xf>
    <xf numFmtId="0" fontId="11" fillId="0" borderId="22" xfId="0" applyFont="1" applyBorder="1" applyAlignment="1">
      <alignment horizontal="left" vertical="top"/>
    </xf>
    <xf numFmtId="0" fontId="11" fillId="0" borderId="22" xfId="0" applyFont="1" applyBorder="1" applyAlignment="1" applyProtection="1">
      <alignment horizontal="left" vertical="top"/>
    </xf>
    <xf numFmtId="0" fontId="29" fillId="0" borderId="47" xfId="0" applyFont="1" applyBorder="1" applyAlignment="1" applyProtection="1">
      <alignment horizontal="left" vertical="top" wrapText="1"/>
      <protection locked="0"/>
    </xf>
    <xf numFmtId="0" fontId="29" fillId="0" borderId="47" xfId="0" applyFont="1" applyBorder="1" applyAlignment="1" applyProtection="1">
      <alignment horizontal="center" vertical="top" wrapText="1"/>
      <protection locked="0"/>
    </xf>
    <xf numFmtId="0" fontId="29" fillId="0" borderId="47" xfId="0" applyFont="1" applyFill="1" applyBorder="1" applyAlignment="1" applyProtection="1">
      <alignment horizontal="left" vertical="top" wrapText="1"/>
      <protection locked="0"/>
    </xf>
    <xf numFmtId="0" fontId="41" fillId="0" borderId="47" xfId="0" applyFont="1" applyFill="1" applyBorder="1" applyAlignment="1" applyProtection="1">
      <alignment horizontal="left" vertical="top" wrapText="1"/>
      <protection locked="0"/>
    </xf>
    <xf numFmtId="0" fontId="29" fillId="0" borderId="47" xfId="0" applyFont="1" applyFill="1" applyBorder="1" applyAlignment="1" applyProtection="1">
      <alignment vertical="top" wrapText="1"/>
      <protection locked="0"/>
    </xf>
    <xf numFmtId="0" fontId="29" fillId="0" borderId="47" xfId="0" applyFont="1" applyBorder="1" applyAlignment="1" applyProtection="1">
      <alignment vertical="top" wrapText="1"/>
      <protection locked="0"/>
    </xf>
    <xf numFmtId="0" fontId="54" fillId="14" borderId="0" xfId="0" applyFont="1" applyFill="1" applyBorder="1" applyAlignment="1" applyProtection="1">
      <alignment horizontal="left" vertical="top"/>
    </xf>
    <xf numFmtId="49" fontId="0" fillId="14" borderId="47" xfId="0" applyNumberFormat="1" applyFill="1" applyBorder="1" applyAlignment="1" applyProtection="1">
      <alignment horizontal="center" wrapText="1"/>
    </xf>
    <xf numFmtId="0" fontId="0" fillId="14" borderId="50" xfId="0" applyFill="1" applyBorder="1" applyAlignment="1" applyProtection="1">
      <alignment wrapText="1"/>
    </xf>
    <xf numFmtId="0" fontId="0" fillId="14" borderId="30" xfId="0" applyFill="1" applyBorder="1" applyAlignment="1" applyProtection="1">
      <alignment wrapText="1"/>
    </xf>
    <xf numFmtId="0" fontId="0" fillId="14" borderId="30" xfId="0" applyFill="1" applyBorder="1" applyAlignment="1" applyProtection="1">
      <alignment horizontal="center" wrapText="1"/>
    </xf>
    <xf numFmtId="0" fontId="29" fillId="14" borderId="30" xfId="0" applyFont="1" applyFill="1" applyBorder="1" applyAlignment="1" applyProtection="1">
      <alignment horizontal="center" wrapText="1"/>
    </xf>
    <xf numFmtId="0" fontId="29" fillId="14" borderId="30" xfId="0" applyFont="1" applyFill="1" applyBorder="1" applyAlignment="1" applyProtection="1">
      <alignment horizontal="center" textRotation="90" wrapText="1"/>
    </xf>
    <xf numFmtId="0" fontId="29" fillId="14" borderId="30" xfId="0" applyFont="1" applyFill="1" applyBorder="1" applyAlignment="1" applyProtection="1">
      <alignment horizontal="center" textRotation="90"/>
    </xf>
    <xf numFmtId="1" fontId="29" fillId="14" borderId="30" xfId="0" applyNumberFormat="1" applyFont="1" applyFill="1" applyBorder="1" applyAlignment="1" applyProtection="1">
      <alignment horizontal="center" textRotation="90"/>
    </xf>
    <xf numFmtId="0" fontId="29" fillId="14" borderId="47" xfId="0" applyFont="1" applyFill="1" applyBorder="1" applyAlignment="1" applyProtection="1">
      <alignment horizontal="center" textRotation="90"/>
    </xf>
    <xf numFmtId="0" fontId="29" fillId="14" borderId="22" xfId="0" applyFont="1" applyFill="1" applyBorder="1" applyAlignment="1" applyProtection="1">
      <alignment horizontal="center"/>
    </xf>
    <xf numFmtId="0" fontId="19" fillId="0" borderId="0" xfId="0" applyFont="1" applyBorder="1" applyAlignment="1" applyProtection="1">
      <alignment horizontal="center" vertical="top" wrapText="1"/>
    </xf>
    <xf numFmtId="0" fontId="0" fillId="0" borderId="0" xfId="0" applyBorder="1" applyAlignment="1" applyProtection="1">
      <alignment horizontal="left" vertical="top"/>
    </xf>
    <xf numFmtId="49" fontId="0" fillId="0" borderId="0" xfId="0" applyNumberFormat="1" applyBorder="1" applyAlignment="1" applyProtection="1">
      <alignment horizontal="left" vertical="top"/>
    </xf>
    <xf numFmtId="49" fontId="0" fillId="0" borderId="0" xfId="0" applyNumberFormat="1" applyAlignment="1" applyProtection="1">
      <alignment horizontal="center" vertical="top"/>
    </xf>
    <xf numFmtId="49" fontId="12" fillId="0" borderId="38" xfId="0" applyNumberFormat="1" applyFont="1" applyBorder="1" applyAlignment="1" applyProtection="1">
      <alignment horizontal="center" vertical="top" wrapText="1"/>
    </xf>
    <xf numFmtId="49" fontId="11" fillId="0" borderId="47" xfId="0" applyNumberFormat="1" applyFont="1" applyBorder="1" applyAlignment="1" applyProtection="1">
      <alignment horizontal="center" vertical="top" wrapText="1"/>
      <protection locked="0"/>
    </xf>
    <xf numFmtId="49" fontId="11" fillId="0" borderId="0" xfId="0" applyNumberFormat="1" applyFont="1" applyAlignment="1" applyProtection="1">
      <alignment horizontal="center" vertical="top"/>
      <protection locked="0"/>
    </xf>
    <xf numFmtId="49" fontId="0" fillId="0" borderId="0" xfId="0" applyNumberFormat="1" applyAlignment="1" applyProtection="1">
      <alignment horizontal="center" vertical="top"/>
      <protection locked="0"/>
    </xf>
    <xf numFmtId="0" fontId="12" fillId="0" borderId="38" xfId="0" applyFont="1" applyBorder="1" applyAlignment="1" applyProtection="1">
      <alignment horizontal="left" vertical="top" wrapText="1"/>
      <protection locked="0"/>
    </xf>
    <xf numFmtId="0" fontId="11" fillId="0" borderId="47" xfId="0" applyFont="1" applyBorder="1" applyAlignment="1" applyProtection="1">
      <alignment horizontal="left" vertical="top" wrapText="1"/>
      <protection locked="0"/>
    </xf>
    <xf numFmtId="49" fontId="16" fillId="0" borderId="0" xfId="0" applyNumberFormat="1" applyFont="1" applyAlignment="1" applyProtection="1">
      <alignment horizontal="right" vertical="top"/>
    </xf>
    <xf numFmtId="170" fontId="0" fillId="0" borderId="0" xfId="0" applyNumberFormat="1" applyAlignment="1" applyProtection="1">
      <alignment horizontal="left" vertical="top" indent="1"/>
    </xf>
    <xf numFmtId="0" fontId="11" fillId="0" borderId="22" xfId="0" applyFont="1" applyBorder="1" applyAlignment="1" applyProtection="1">
      <alignment horizontal="left" vertical="top"/>
    </xf>
    <xf numFmtId="0" fontId="11" fillId="0" borderId="22" xfId="0" applyFont="1" applyFill="1" applyBorder="1" applyAlignment="1">
      <alignment vertical="top" wrapText="1"/>
    </xf>
    <xf numFmtId="0" fontId="31" fillId="0" borderId="0" xfId="0" applyFont="1" applyAlignment="1">
      <alignment vertical="top"/>
    </xf>
    <xf numFmtId="0" fontId="0" fillId="0" borderId="47" xfId="0" applyBorder="1" applyAlignment="1">
      <alignment vertical="top" wrapText="1"/>
    </xf>
    <xf numFmtId="0" fontId="11" fillId="2" borderId="22" xfId="0" applyFont="1" applyFill="1" applyBorder="1" applyAlignment="1" applyProtection="1">
      <alignment horizontal="left" vertical="top" wrapText="1"/>
      <protection locked="0"/>
    </xf>
    <xf numFmtId="0" fontId="11" fillId="2" borderId="22" xfId="0" applyFont="1" applyFill="1" applyBorder="1" applyAlignment="1">
      <alignment horizontal="left" vertical="top" wrapText="1"/>
    </xf>
    <xf numFmtId="49" fontId="30" fillId="0" borderId="38" xfId="0" applyNumberFormat="1" applyFont="1" applyBorder="1" applyAlignment="1" applyProtection="1">
      <alignment horizontal="center" vertical="top" wrapText="1"/>
    </xf>
    <xf numFmtId="0" fontId="20" fillId="0" borderId="47" xfId="0" applyFont="1" applyBorder="1" applyAlignment="1" applyProtection="1">
      <alignment horizontal="left" vertical="top" wrapText="1"/>
      <protection locked="0"/>
    </xf>
    <xf numFmtId="2" fontId="20" fillId="0" borderId="47" xfId="0" applyNumberFormat="1" applyFont="1" applyBorder="1" applyAlignment="1" applyProtection="1">
      <alignment horizontal="left" vertical="top" wrapText="1"/>
      <protection locked="0"/>
    </xf>
    <xf numFmtId="166" fontId="20" fillId="0" borderId="47" xfId="0" applyNumberFormat="1" applyFont="1" applyBorder="1" applyAlignment="1" applyProtection="1">
      <alignment horizontal="left" vertical="top" wrapText="1"/>
      <protection locked="0"/>
    </xf>
    <xf numFmtId="167" fontId="20" fillId="0" borderId="47" xfId="0" applyNumberFormat="1" applyFont="1" applyBorder="1" applyAlignment="1" applyProtection="1">
      <alignment horizontal="left" vertical="top" wrapText="1"/>
      <protection locked="0"/>
    </xf>
    <xf numFmtId="0" fontId="61" fillId="2" borderId="31" xfId="0" applyFont="1" applyFill="1" applyBorder="1" applyAlignment="1" applyProtection="1">
      <alignment horizontal="center" vertical="top" wrapText="1"/>
      <protection locked="0"/>
    </xf>
    <xf numFmtId="0" fontId="61" fillId="2" borderId="31" xfId="0" applyFont="1" applyFill="1" applyBorder="1" applyAlignment="1" applyProtection="1">
      <alignment horizontal="left" vertical="top" wrapText="1"/>
      <protection locked="0"/>
    </xf>
    <xf numFmtId="14" fontId="61" fillId="2" borderId="31" xfId="0" applyNumberFormat="1" applyFont="1" applyFill="1" applyBorder="1" applyAlignment="1" applyProtection="1">
      <alignment horizontal="center" vertical="top" wrapText="1"/>
      <protection locked="0"/>
    </xf>
    <xf numFmtId="0" fontId="61" fillId="2" borderId="31" xfId="0" applyFont="1" applyFill="1" applyBorder="1" applyAlignment="1" applyProtection="1">
      <alignment horizontal="center" vertical="top"/>
      <protection locked="0"/>
    </xf>
    <xf numFmtId="166" fontId="61" fillId="2" borderId="31" xfId="0" applyNumberFormat="1" applyFont="1" applyFill="1" applyBorder="1" applyAlignment="1" applyProtection="1">
      <alignment horizontal="center" vertical="top"/>
      <protection locked="0"/>
    </xf>
    <xf numFmtId="0" fontId="0" fillId="0" borderId="18" xfId="0" applyBorder="1"/>
    <xf numFmtId="0" fontId="27" fillId="0" borderId="25" xfId="0" applyFont="1" applyBorder="1"/>
    <xf numFmtId="0" fontId="0" fillId="0" borderId="25" xfId="0" applyBorder="1"/>
    <xf numFmtId="0" fontId="0" fillId="0" borderId="25" xfId="0" applyBorder="1" applyAlignment="1">
      <alignment horizontal="center"/>
    </xf>
    <xf numFmtId="0" fontId="0" fillId="0" borderId="10" xfId="0" applyBorder="1"/>
    <xf numFmtId="0" fontId="40" fillId="0" borderId="18" xfId="0" applyFont="1" applyBorder="1"/>
    <xf numFmtId="0" fontId="27" fillId="0" borderId="18" xfId="0" applyFont="1" applyBorder="1"/>
    <xf numFmtId="0" fontId="0" fillId="0" borderId="18" xfId="0" applyBorder="1" applyAlignment="1">
      <alignment horizontal="center"/>
    </xf>
    <xf numFmtId="0" fontId="0" fillId="0" borderId="19" xfId="0" applyBorder="1"/>
    <xf numFmtId="0" fontId="0" fillId="29" borderId="46" xfId="0" applyFill="1" applyBorder="1" applyAlignment="1">
      <alignment horizontal="center"/>
    </xf>
    <xf numFmtId="0" fontId="0" fillId="29" borderId="25" xfId="0" applyFill="1" applyBorder="1" applyAlignment="1">
      <alignment horizontal="center"/>
    </xf>
    <xf numFmtId="0" fontId="0" fillId="29" borderId="24" xfId="0" applyFill="1" applyBorder="1" applyAlignment="1">
      <alignment horizontal="center"/>
    </xf>
    <xf numFmtId="0" fontId="0" fillId="29" borderId="46" xfId="0" applyFill="1" applyBorder="1"/>
    <xf numFmtId="0" fontId="0" fillId="29" borderId="47" xfId="0" applyFill="1" applyBorder="1"/>
    <xf numFmtId="0" fontId="0" fillId="29" borderId="31" xfId="0" applyFill="1" applyBorder="1" applyAlignment="1">
      <alignment horizontal="center" wrapText="1"/>
    </xf>
    <xf numFmtId="0" fontId="0" fillId="29" borderId="27" xfId="0" applyFill="1" applyBorder="1" applyAlignment="1">
      <alignment horizontal="center" wrapText="1"/>
    </xf>
    <xf numFmtId="0" fontId="0" fillId="29" borderId="47" xfId="0" applyFill="1" applyBorder="1" applyAlignment="1">
      <alignment horizontal="center" wrapText="1"/>
    </xf>
    <xf numFmtId="0" fontId="0" fillId="29" borderId="31" xfId="0" applyFill="1" applyBorder="1" applyAlignment="1">
      <alignment horizontal="center"/>
    </xf>
    <xf numFmtId="0" fontId="20" fillId="29" borderId="49" xfId="0" applyFont="1" applyFill="1" applyBorder="1" applyAlignment="1">
      <alignment horizontal="left"/>
    </xf>
    <xf numFmtId="0" fontId="27" fillId="13" borderId="26" xfId="0" applyFont="1" applyFill="1" applyBorder="1" applyAlignment="1">
      <alignment horizontal="center"/>
    </xf>
    <xf numFmtId="0" fontId="27" fillId="12" borderId="26" xfId="0" applyFont="1" applyFill="1" applyBorder="1" applyAlignment="1">
      <alignment horizontal="left"/>
    </xf>
    <xf numFmtId="0" fontId="27" fillId="13" borderId="25" xfId="0" applyFont="1" applyFill="1" applyBorder="1" applyAlignment="1">
      <alignment horizontal="left"/>
    </xf>
    <xf numFmtId="0" fontId="0" fillId="13" borderId="25" xfId="0" applyFill="1" applyBorder="1" applyAlignment="1">
      <alignment horizontal="center" wrapText="1"/>
    </xf>
    <xf numFmtId="0" fontId="20" fillId="13" borderId="25" xfId="0" applyFont="1" applyFill="1" applyBorder="1" applyAlignment="1">
      <alignment horizontal="center"/>
    </xf>
    <xf numFmtId="0" fontId="0" fillId="13" borderId="30" xfId="0" applyFill="1" applyBorder="1" applyAlignment="1">
      <alignment horizontal="center"/>
    </xf>
    <xf numFmtId="0" fontId="0" fillId="12" borderId="31" xfId="0" applyFill="1" applyBorder="1" applyAlignment="1">
      <alignment horizontal="center"/>
    </xf>
    <xf numFmtId="0" fontId="20" fillId="0" borderId="47" xfId="0" applyFont="1" applyFill="1" applyBorder="1" applyAlignment="1">
      <alignment horizontal="center"/>
    </xf>
    <xf numFmtId="0" fontId="0" fillId="0" borderId="47" xfId="0" applyFill="1" applyBorder="1" applyAlignment="1">
      <alignment horizontal="center" wrapText="1"/>
    </xf>
    <xf numFmtId="0" fontId="20" fillId="0" borderId="47" xfId="0" applyFont="1" applyBorder="1" applyAlignment="1">
      <alignment horizontal="center" wrapText="1"/>
    </xf>
    <xf numFmtId="0" fontId="20" fillId="0" borderId="47" xfId="0" applyFont="1" applyBorder="1" applyAlignment="1">
      <alignment wrapText="1"/>
    </xf>
    <xf numFmtId="0" fontId="0" fillId="0" borderId="0" xfId="0" applyFill="1" applyAlignment="1">
      <alignment horizontal="center"/>
    </xf>
    <xf numFmtId="0" fontId="20" fillId="0" borderId="46" xfId="0" applyFont="1" applyFill="1" applyBorder="1" applyAlignment="1">
      <alignment horizontal="center"/>
    </xf>
    <xf numFmtId="0" fontId="0" fillId="0" borderId="46" xfId="0" applyBorder="1" applyAlignment="1">
      <alignment horizontal="center" wrapText="1"/>
    </xf>
    <xf numFmtId="0" fontId="0" fillId="0" borderId="50" xfId="0" applyBorder="1" applyAlignment="1">
      <alignment horizontal="center" wrapText="1"/>
    </xf>
    <xf numFmtId="0" fontId="0" fillId="0" borderId="47" xfId="0" applyBorder="1" applyAlignment="1">
      <alignment horizontal="center" wrapText="1"/>
    </xf>
    <xf numFmtId="0" fontId="43" fillId="0" borderId="47" xfId="1" applyFill="1" applyBorder="1" applyAlignment="1" applyProtection="1">
      <alignment horizontal="center" wrapText="1"/>
    </xf>
    <xf numFmtId="0" fontId="20" fillId="0" borderId="47" xfId="1" applyFont="1" applyFill="1" applyBorder="1" applyAlignment="1" applyProtection="1">
      <alignment horizontal="center" wrapText="1"/>
    </xf>
    <xf numFmtId="0" fontId="20" fillId="0" borderId="47" xfId="0" applyFont="1" applyFill="1" applyBorder="1" applyAlignment="1">
      <alignment horizontal="center" wrapText="1"/>
    </xf>
    <xf numFmtId="0" fontId="20" fillId="29" borderId="47" xfId="0" applyFont="1" applyFill="1" applyBorder="1" applyAlignment="1">
      <alignment horizontal="center" wrapText="1"/>
    </xf>
    <xf numFmtId="0" fontId="38" fillId="0" borderId="47" xfId="1" applyFont="1" applyFill="1" applyBorder="1" applyAlignment="1" applyProtection="1">
      <alignment horizontal="center" wrapText="1"/>
    </xf>
    <xf numFmtId="0" fontId="20" fillId="0" borderId="46" xfId="0" applyFont="1" applyFill="1" applyBorder="1" applyAlignment="1">
      <alignment horizontal="center" wrapText="1"/>
    </xf>
    <xf numFmtId="0" fontId="38" fillId="0" borderId="46" xfId="1" applyFont="1" applyFill="1" applyBorder="1" applyAlignment="1" applyProtection="1">
      <alignment horizontal="center" wrapText="1"/>
    </xf>
    <xf numFmtId="0" fontId="0" fillId="0" borderId="49" xfId="0" applyBorder="1" applyAlignment="1">
      <alignment horizontal="center" wrapText="1"/>
    </xf>
    <xf numFmtId="0" fontId="38" fillId="0" borderId="49" xfId="1" applyFont="1" applyFill="1" applyBorder="1" applyAlignment="1" applyProtection="1">
      <alignment horizontal="center" wrapText="1"/>
    </xf>
    <xf numFmtId="0" fontId="0" fillId="0" borderId="31" xfId="0" applyBorder="1" applyAlignment="1">
      <alignment horizontal="center" wrapText="1"/>
    </xf>
    <xf numFmtId="0" fontId="38" fillId="0" borderId="31" xfId="1" applyFont="1" applyFill="1" applyBorder="1" applyAlignment="1" applyProtection="1">
      <alignment horizontal="center" wrapText="1"/>
    </xf>
    <xf numFmtId="0" fontId="0" fillId="0" borderId="46" xfId="0" applyFill="1" applyBorder="1" applyAlignment="1">
      <alignment horizontal="center" wrapText="1"/>
    </xf>
    <xf numFmtId="0" fontId="43" fillId="0" borderId="47" xfId="1" applyFont="1" applyFill="1" applyBorder="1" applyAlignment="1" applyProtection="1">
      <alignment horizontal="center" wrapText="1"/>
    </xf>
    <xf numFmtId="0" fontId="38" fillId="0" borderId="47" xfId="0" applyFont="1" applyBorder="1" applyAlignment="1">
      <alignment horizontal="center"/>
    </xf>
    <xf numFmtId="0" fontId="20" fillId="29" borderId="46" xfId="0" applyFont="1" applyFill="1" applyBorder="1" applyAlignment="1">
      <alignment horizontal="center" wrapText="1"/>
    </xf>
    <xf numFmtId="0" fontId="38" fillId="0" borderId="0" xfId="0" applyFont="1" applyAlignment="1">
      <alignment horizontal="center"/>
    </xf>
    <xf numFmtId="0" fontId="0" fillId="0" borderId="47" xfId="0" applyBorder="1"/>
    <xf numFmtId="0" fontId="38" fillId="0" borderId="31" xfId="0" applyFont="1" applyBorder="1" applyAlignment="1">
      <alignment horizontal="center"/>
    </xf>
    <xf numFmtId="0" fontId="0" fillId="0" borderId="49" xfId="0" applyFill="1" applyBorder="1" applyAlignment="1">
      <alignment horizontal="center" wrapText="1"/>
    </xf>
    <xf numFmtId="0" fontId="0" fillId="0" borderId="31" xfId="0" applyFill="1" applyBorder="1" applyAlignment="1">
      <alignment horizontal="center" wrapText="1"/>
    </xf>
    <xf numFmtId="0" fontId="38" fillId="0" borderId="47" xfId="0" applyFont="1" applyFill="1" applyBorder="1" applyAlignment="1">
      <alignment horizontal="center"/>
    </xf>
    <xf numFmtId="0" fontId="38" fillId="0" borderId="0" xfId="0" applyFont="1" applyFill="1" applyAlignment="1">
      <alignment horizontal="center"/>
    </xf>
    <xf numFmtId="0" fontId="20" fillId="0" borderId="46" xfId="0" applyFont="1" applyBorder="1" applyAlignment="1">
      <alignment horizontal="center" wrapText="1"/>
    </xf>
    <xf numFmtId="0" fontId="38" fillId="0" borderId="10" xfId="0" applyFont="1" applyFill="1" applyBorder="1" applyAlignment="1">
      <alignment horizontal="center"/>
    </xf>
    <xf numFmtId="0" fontId="38" fillId="0" borderId="31" xfId="0" applyFont="1" applyFill="1" applyBorder="1" applyAlignment="1">
      <alignment horizontal="center"/>
    </xf>
    <xf numFmtId="0" fontId="43" fillId="0" borderId="0" xfId="1" applyAlignment="1" applyProtection="1">
      <alignment horizontal="center" vertical="top"/>
    </xf>
    <xf numFmtId="0" fontId="20" fillId="0" borderId="47" xfId="0" applyFont="1" applyBorder="1"/>
    <xf numFmtId="49" fontId="47" fillId="12" borderId="34" xfId="0" applyNumberFormat="1" applyFont="1" applyFill="1" applyBorder="1" applyAlignment="1" applyProtection="1">
      <alignment horizontal="center" vertical="center" wrapText="1"/>
      <protection locked="0"/>
    </xf>
    <xf numFmtId="49" fontId="17" fillId="2" borderId="22" xfId="0" applyNumberFormat="1" applyFont="1" applyFill="1" applyBorder="1" applyAlignment="1" applyProtection="1">
      <alignment horizontal="left" vertical="top"/>
    </xf>
    <xf numFmtId="0" fontId="17" fillId="2" borderId="18" xfId="0" applyFont="1" applyFill="1" applyBorder="1" applyAlignment="1" applyProtection="1">
      <alignment horizontal="left" vertical="top"/>
      <protection locked="0"/>
    </xf>
    <xf numFmtId="0" fontId="63" fillId="2" borderId="47" xfId="0" applyFont="1" applyFill="1" applyBorder="1" applyAlignment="1" applyProtection="1">
      <alignment horizontal="center" vertical="top" wrapText="1"/>
      <protection locked="0"/>
    </xf>
    <xf numFmtId="49" fontId="63" fillId="2" borderId="47" xfId="0" applyNumberFormat="1" applyFont="1" applyFill="1" applyBorder="1" applyAlignment="1" applyProtection="1">
      <alignment horizontal="center" vertical="top" wrapText="1"/>
      <protection locked="0"/>
    </xf>
    <xf numFmtId="0" fontId="63" fillId="2" borderId="48" xfId="0" applyFont="1" applyFill="1" applyBorder="1" applyAlignment="1" applyProtection="1">
      <alignment horizontal="center" vertical="center" wrapText="1"/>
      <protection locked="0"/>
    </xf>
    <xf numFmtId="166" fontId="17" fillId="2" borderId="31" xfId="0" applyNumberFormat="1" applyFont="1" applyFill="1" applyBorder="1" applyAlignment="1" applyProtection="1">
      <alignment horizontal="center" vertical="top"/>
      <protection locked="0"/>
    </xf>
    <xf numFmtId="0" fontId="17" fillId="2" borderId="18" xfId="0" applyFont="1" applyFill="1" applyBorder="1" applyAlignment="1" applyProtection="1">
      <alignment vertical="top"/>
      <protection locked="0"/>
    </xf>
    <xf numFmtId="0" fontId="12" fillId="2" borderId="18" xfId="0" applyFont="1" applyFill="1" applyBorder="1" applyAlignment="1" applyProtection="1">
      <alignment horizontal="left" vertical="top"/>
      <protection locked="0"/>
    </xf>
    <xf numFmtId="0" fontId="17" fillId="0" borderId="16" xfId="0" applyFont="1" applyBorder="1" applyAlignment="1" applyProtection="1">
      <alignment vertical="top"/>
      <protection locked="0"/>
    </xf>
    <xf numFmtId="0" fontId="17" fillId="0" borderId="30" xfId="0" applyFont="1" applyBorder="1" applyAlignment="1" applyProtection="1">
      <alignment vertical="top"/>
      <protection locked="0"/>
    </xf>
    <xf numFmtId="0" fontId="12" fillId="2" borderId="50" xfId="0" applyFont="1" applyFill="1" applyBorder="1" applyAlignment="1" applyProtection="1">
      <alignment vertical="top"/>
      <protection locked="0"/>
    </xf>
    <xf numFmtId="169" fontId="12" fillId="2" borderId="47" xfId="0" applyNumberFormat="1" applyFont="1" applyFill="1" applyBorder="1" applyAlignment="1" applyProtection="1">
      <alignment horizontal="center" vertical="top"/>
      <protection locked="0"/>
    </xf>
    <xf numFmtId="0" fontId="12" fillId="2" borderId="47" xfId="0" applyFont="1" applyFill="1" applyBorder="1" applyAlignment="1" applyProtection="1">
      <alignment horizontal="center" vertical="top"/>
      <protection locked="0"/>
    </xf>
    <xf numFmtId="49" fontId="11" fillId="2" borderId="22" xfId="0" applyNumberFormat="1" applyFont="1" applyFill="1" applyBorder="1" applyAlignment="1" applyProtection="1">
      <alignment horizontal="left" vertical="top"/>
    </xf>
    <xf numFmtId="49" fontId="17" fillId="2" borderId="22" xfId="0" applyNumberFormat="1" applyFont="1" applyFill="1" applyBorder="1" applyAlignment="1" applyProtection="1">
      <alignment horizontal="left" vertical="top"/>
    </xf>
    <xf numFmtId="0" fontId="17" fillId="2" borderId="22" xfId="0" applyFont="1" applyFill="1" applyBorder="1" applyAlignment="1" applyProtection="1">
      <alignment horizontal="left" vertical="top"/>
      <protection locked="0"/>
    </xf>
    <xf numFmtId="0" fontId="17" fillId="2" borderId="18" xfId="0" applyFont="1" applyFill="1" applyBorder="1" applyAlignment="1" applyProtection="1">
      <alignment horizontal="left" vertical="top"/>
      <protection locked="0"/>
    </xf>
    <xf numFmtId="0" fontId="11" fillId="2" borderId="18" xfId="0" applyFont="1" applyFill="1" applyBorder="1" applyAlignment="1" applyProtection="1">
      <alignment horizontal="left" vertical="top" wrapText="1"/>
      <protection locked="0"/>
    </xf>
    <xf numFmtId="0" fontId="61" fillId="2" borderId="31" xfId="0" applyNumberFormat="1" applyFont="1" applyFill="1" applyBorder="1" applyAlignment="1" applyProtection="1">
      <alignment horizontal="center" vertical="top" wrapText="1"/>
      <protection locked="0"/>
    </xf>
    <xf numFmtId="0" fontId="20" fillId="0" borderId="47" xfId="0" applyNumberFormat="1" applyFont="1" applyBorder="1" applyAlignment="1" applyProtection="1">
      <alignment horizontal="center" vertical="top" wrapText="1"/>
      <protection locked="0"/>
    </xf>
    <xf numFmtId="0" fontId="62" fillId="2" borderId="31" xfId="0" applyFont="1" applyFill="1" applyBorder="1" applyAlignment="1" applyProtection="1">
      <alignment horizontal="center" vertical="top"/>
    </xf>
    <xf numFmtId="166" fontId="62" fillId="2" borderId="31" xfId="0" applyNumberFormat="1" applyFont="1" applyFill="1" applyBorder="1" applyAlignment="1" applyProtection="1">
      <alignment horizontal="center" vertical="top"/>
    </xf>
    <xf numFmtId="0" fontId="12" fillId="2" borderId="31" xfId="0" applyFont="1" applyFill="1" applyBorder="1" applyAlignment="1" applyProtection="1">
      <alignment horizontal="center" vertical="top"/>
    </xf>
    <xf numFmtId="0" fontId="11" fillId="2" borderId="18" xfId="0" applyFont="1" applyFill="1" applyBorder="1" applyAlignment="1" applyProtection="1">
      <alignment horizontal="center" vertical="center" wrapText="1"/>
      <protection locked="0"/>
    </xf>
    <xf numFmtId="0" fontId="11" fillId="2" borderId="18" xfId="0" applyFont="1" applyFill="1" applyBorder="1" applyAlignment="1" applyProtection="1">
      <alignment horizontal="center" vertical="center"/>
      <protection locked="0"/>
    </xf>
    <xf numFmtId="0" fontId="65" fillId="0" borderId="0" xfId="0" applyFont="1" applyAlignment="1">
      <alignment vertical="top" wrapText="1"/>
    </xf>
    <xf numFmtId="0" fontId="29" fillId="0" borderId="47" xfId="0" applyFont="1" applyBorder="1" applyAlignment="1" applyProtection="1">
      <alignment horizontal="center" wrapText="1"/>
      <protection locked="0"/>
    </xf>
    <xf numFmtId="0" fontId="11" fillId="0" borderId="22" xfId="0" applyFont="1" applyBorder="1" applyAlignment="1" applyProtection="1">
      <alignment horizontal="left" vertical="top"/>
    </xf>
    <xf numFmtId="0" fontId="11" fillId="2" borderId="22" xfId="0" applyFont="1" applyFill="1" applyBorder="1" applyAlignment="1" applyProtection="1">
      <alignment horizontal="left" vertical="top" wrapText="1"/>
      <protection locked="0"/>
    </xf>
    <xf numFmtId="0" fontId="11" fillId="0" borderId="22" xfId="0" applyFont="1" applyBorder="1" applyAlignment="1" applyProtection="1">
      <alignment horizontal="center" vertical="top"/>
      <protection locked="0"/>
    </xf>
    <xf numFmtId="0" fontId="11" fillId="0" borderId="22" xfId="0" applyFont="1" applyBorder="1" applyAlignment="1">
      <alignment horizontal="left" vertical="top"/>
    </xf>
    <xf numFmtId="49" fontId="11" fillId="2" borderId="22" xfId="0" applyNumberFormat="1" applyFont="1" applyFill="1" applyBorder="1" applyAlignment="1">
      <alignment horizontal="left" vertical="top" wrapText="1"/>
    </xf>
    <xf numFmtId="0" fontId="11" fillId="2" borderId="22" xfId="0" applyFont="1" applyFill="1" applyBorder="1" applyAlignment="1">
      <alignment horizontal="left" vertical="top" wrapText="1"/>
    </xf>
    <xf numFmtId="0" fontId="11" fillId="0" borderId="22" xfId="0" applyFont="1" applyBorder="1" applyAlignment="1" applyProtection="1">
      <alignment horizontal="left" vertical="top"/>
      <protection locked="0"/>
    </xf>
    <xf numFmtId="49" fontId="11" fillId="0" borderId="22" xfId="0" applyNumberFormat="1" applyFont="1" applyFill="1" applyBorder="1" applyAlignment="1">
      <alignment horizontal="left" vertical="top" wrapText="1"/>
    </xf>
    <xf numFmtId="0" fontId="11" fillId="0" borderId="22" xfId="0" applyFont="1" applyFill="1" applyBorder="1" applyAlignment="1">
      <alignment horizontal="left" vertical="top" wrapText="1"/>
    </xf>
    <xf numFmtId="0" fontId="68" fillId="0" borderId="22" xfId="0" applyFont="1" applyBorder="1" applyAlignment="1" applyProtection="1">
      <alignment horizontal="left" vertical="top"/>
    </xf>
    <xf numFmtId="0" fontId="68" fillId="0" borderId="0" xfId="0" applyFont="1" applyAlignment="1">
      <alignment vertical="top"/>
    </xf>
    <xf numFmtId="49" fontId="68" fillId="0" borderId="22" xfId="0" applyNumberFormat="1" applyFont="1" applyFill="1" applyBorder="1" applyAlignment="1">
      <alignment horizontal="left" vertical="top" wrapText="1"/>
    </xf>
    <xf numFmtId="0" fontId="68" fillId="0" borderId="22" xfId="0" applyFont="1" applyFill="1" applyBorder="1" applyAlignment="1">
      <alignment horizontal="left" vertical="top" wrapText="1"/>
    </xf>
    <xf numFmtId="0" fontId="69" fillId="0" borderId="22" xfId="0" applyFont="1" applyBorder="1" applyAlignment="1" applyProtection="1">
      <alignment horizontal="left" vertical="top"/>
    </xf>
    <xf numFmtId="49" fontId="25" fillId="0" borderId="55" xfId="0" applyNumberFormat="1" applyFont="1" applyBorder="1" applyAlignment="1" applyProtection="1">
      <alignment horizontal="center" vertical="center" wrapText="1"/>
      <protection locked="0"/>
    </xf>
    <xf numFmtId="49" fontId="25" fillId="0" borderId="58" xfId="0" applyNumberFormat="1" applyFont="1" applyBorder="1" applyAlignment="1" applyProtection="1">
      <alignment horizontal="center" vertical="center" wrapText="1"/>
      <protection locked="0"/>
    </xf>
    <xf numFmtId="0" fontId="11" fillId="2" borderId="22" xfId="0" applyFont="1" applyFill="1" applyBorder="1" applyAlignment="1" applyProtection="1">
      <alignment horizontal="left" vertical="top" wrapText="1"/>
      <protection locked="0"/>
    </xf>
    <xf numFmtId="49" fontId="11" fillId="2" borderId="18" xfId="0" applyNumberFormat="1" applyFont="1" applyFill="1" applyBorder="1" applyAlignment="1" applyProtection="1">
      <alignment horizontal="left" vertical="top"/>
    </xf>
    <xf numFmtId="0" fontId="11" fillId="0" borderId="47" xfId="0" applyFont="1" applyFill="1" applyBorder="1" applyAlignment="1" applyProtection="1">
      <alignment horizontal="center" vertical="top"/>
      <protection locked="0"/>
    </xf>
    <xf numFmtId="166" fontId="20" fillId="0" borderId="47" xfId="0" applyNumberFormat="1" applyFont="1" applyBorder="1" applyAlignment="1" applyProtection="1">
      <alignment horizontal="center" vertical="top" wrapText="1"/>
      <protection locked="0"/>
    </xf>
    <xf numFmtId="0" fontId="11" fillId="2" borderId="22" xfId="0" applyFont="1" applyFill="1" applyBorder="1" applyAlignment="1" applyProtection="1">
      <alignment vertical="top"/>
      <protection locked="0"/>
    </xf>
    <xf numFmtId="49" fontId="17" fillId="2" borderId="18" xfId="0" applyNumberFormat="1" applyFont="1" applyFill="1" applyBorder="1" applyAlignment="1" applyProtection="1">
      <alignment horizontal="left" vertical="top"/>
    </xf>
    <xf numFmtId="49" fontId="17" fillId="2" borderId="25" xfId="0" applyNumberFormat="1" applyFont="1" applyFill="1" applyBorder="1" applyAlignment="1" applyProtection="1">
      <alignment horizontal="left" vertical="top"/>
    </xf>
    <xf numFmtId="49" fontId="11" fillId="2" borderId="25" xfId="0" applyNumberFormat="1" applyFont="1" applyFill="1" applyBorder="1" applyAlignment="1" applyProtection="1">
      <alignment horizontal="left" vertical="top"/>
    </xf>
    <xf numFmtId="0" fontId="30" fillId="0" borderId="38" xfId="0" applyFont="1" applyBorder="1" applyAlignment="1" applyProtection="1">
      <alignment horizontal="center" vertical="top" wrapText="1"/>
      <protection locked="0"/>
    </xf>
    <xf numFmtId="0" fontId="11" fillId="0" borderId="47" xfId="0" applyFont="1" applyFill="1" applyBorder="1" applyAlignment="1" applyProtection="1">
      <alignment horizontal="left" vertical="top" wrapText="1"/>
      <protection locked="0"/>
    </xf>
    <xf numFmtId="0" fontId="12" fillId="0" borderId="38" xfId="0" applyFont="1" applyBorder="1" applyAlignment="1">
      <alignment horizontal="left" vertical="top" wrapText="1"/>
    </xf>
    <xf numFmtId="0" fontId="11" fillId="0" borderId="52" xfId="0" applyFont="1" applyBorder="1" applyAlignment="1">
      <alignment horizontal="left" vertical="top" wrapText="1"/>
    </xf>
    <xf numFmtId="0" fontId="11" fillId="0" borderId="0" xfId="0" applyFont="1" applyAlignment="1">
      <alignment vertical="top" wrapText="1"/>
    </xf>
    <xf numFmtId="0" fontId="11" fillId="0" borderId="47" xfId="0" applyFont="1" applyBorder="1" applyAlignment="1">
      <alignment vertical="top" wrapText="1"/>
    </xf>
    <xf numFmtId="14" fontId="11" fillId="0" borderId="47" xfId="0" applyNumberFormat="1" applyFont="1" applyBorder="1" applyAlignment="1">
      <alignment horizontal="center" vertical="top"/>
    </xf>
    <xf numFmtId="0" fontId="11" fillId="0" borderId="47" xfId="0" applyFont="1" applyBorder="1" applyAlignment="1">
      <alignment vertical="top"/>
    </xf>
    <xf numFmtId="0" fontId="11" fillId="0" borderId="47" xfId="0" applyFont="1" applyBorder="1" applyAlignment="1">
      <alignment horizontal="center" vertical="top"/>
    </xf>
    <xf numFmtId="0" fontId="0" fillId="0" borderId="0" xfId="0" applyAlignment="1" applyProtection="1">
      <alignment vertical="top" wrapText="1"/>
      <protection locked="0"/>
    </xf>
    <xf numFmtId="0" fontId="20" fillId="0" borderId="0" xfId="0" applyFont="1" applyAlignment="1">
      <alignment horizontal="center"/>
    </xf>
    <xf numFmtId="49" fontId="0" fillId="0" borderId="22" xfId="0" applyNumberFormat="1" applyBorder="1" applyAlignment="1">
      <alignment vertical="top" wrapText="1"/>
    </xf>
    <xf numFmtId="0" fontId="11" fillId="0" borderId="47" xfId="0" applyFont="1" applyBorder="1" applyAlignment="1" applyProtection="1">
      <alignment vertical="top" wrapText="1"/>
      <protection locked="0"/>
    </xf>
    <xf numFmtId="0" fontId="11" fillId="0" borderId="31" xfId="0" applyFont="1" applyBorder="1" applyAlignment="1" applyProtection="1">
      <alignment vertical="top" wrapText="1"/>
      <protection locked="0"/>
    </xf>
    <xf numFmtId="0" fontId="11" fillId="0" borderId="47" xfId="0" applyFont="1" applyBorder="1" applyAlignment="1" applyProtection="1">
      <alignment vertical="top"/>
      <protection locked="0"/>
    </xf>
    <xf numFmtId="0" fontId="0" fillId="0" borderId="0" xfId="0" applyAlignment="1"/>
    <xf numFmtId="14" fontId="20" fillId="0" borderId="0" xfId="0" applyNumberFormat="1" applyFont="1" applyAlignment="1">
      <alignment horizontal="left"/>
    </xf>
    <xf numFmtId="0" fontId="27" fillId="0" borderId="38" xfId="0" applyFont="1" applyBorder="1" applyAlignment="1">
      <alignment horizontal="center" wrapText="1"/>
    </xf>
    <xf numFmtId="0" fontId="0" fillId="0" borderId="0" xfId="0" applyAlignment="1">
      <alignment wrapText="1"/>
    </xf>
    <xf numFmtId="0" fontId="20" fillId="0" borderId="31" xfId="0" quotePrefix="1" applyFont="1" applyBorder="1" applyAlignment="1">
      <alignment horizontal="center" wrapText="1"/>
    </xf>
    <xf numFmtId="0" fontId="0" fillId="0" borderId="0" xfId="0" applyAlignment="1">
      <alignment horizontal="center" wrapText="1"/>
    </xf>
    <xf numFmtId="0" fontId="0" fillId="0" borderId="0" xfId="0" applyFill="1" applyAlignment="1">
      <alignment horizontal="center" wrapText="1"/>
    </xf>
    <xf numFmtId="0" fontId="0" fillId="0" borderId="47" xfId="0" applyFill="1" applyBorder="1" applyAlignment="1">
      <alignment horizontal="center"/>
    </xf>
    <xf numFmtId="0" fontId="33" fillId="0" borderId="0" xfId="0" applyFont="1" applyAlignment="1" applyProtection="1">
      <alignment vertical="top"/>
    </xf>
    <xf numFmtId="0" fontId="33" fillId="0" borderId="0" xfId="0" applyFont="1" applyAlignment="1" applyProtection="1">
      <alignment horizontal="center" vertical="top"/>
    </xf>
    <xf numFmtId="0" fontId="33" fillId="0" borderId="0" xfId="0" applyFont="1" applyAlignment="1" applyProtection="1">
      <alignment horizontal="left" vertical="top" wrapText="1"/>
    </xf>
    <xf numFmtId="0" fontId="33" fillId="0" borderId="0" xfId="0" applyFont="1" applyAlignment="1" applyProtection="1">
      <alignment horizontal="left" vertical="top"/>
    </xf>
    <xf numFmtId="49" fontId="33" fillId="0" borderId="18" xfId="0" applyNumberFormat="1" applyFont="1" applyBorder="1" applyAlignment="1" applyProtection="1">
      <alignment horizontal="left" vertical="top"/>
    </xf>
    <xf numFmtId="0" fontId="33" fillId="0" borderId="0" xfId="0" applyFont="1" applyAlignment="1" applyProtection="1">
      <alignment horizontal="right" vertical="top"/>
    </xf>
    <xf numFmtId="0" fontId="33" fillId="0" borderId="18" xfId="0" applyFont="1" applyBorder="1" applyAlignment="1" applyProtection="1">
      <alignment horizontal="center" vertical="top"/>
    </xf>
    <xf numFmtId="0" fontId="33" fillId="0" borderId="18" xfId="0" applyFont="1" applyBorder="1" applyAlignment="1" applyProtection="1">
      <alignment vertical="top"/>
    </xf>
    <xf numFmtId="49" fontId="33" fillId="0" borderId="22" xfId="0" applyNumberFormat="1" applyFont="1" applyBorder="1" applyAlignment="1" applyProtection="1">
      <alignment vertical="top"/>
    </xf>
    <xf numFmtId="0" fontId="33" fillId="0" borderId="22" xfId="0" applyFont="1" applyBorder="1" applyAlignment="1" applyProtection="1">
      <alignment horizontal="left" vertical="top"/>
    </xf>
    <xf numFmtId="0" fontId="33" fillId="0" borderId="22" xfId="0" applyFont="1" applyBorder="1" applyAlignment="1" applyProtection="1">
      <alignment vertical="top"/>
    </xf>
    <xf numFmtId="49" fontId="33" fillId="0" borderId="22" xfId="0" applyNumberFormat="1" applyFont="1" applyBorder="1" applyAlignment="1" applyProtection="1">
      <alignment horizontal="left" vertical="top"/>
    </xf>
    <xf numFmtId="49" fontId="33" fillId="0" borderId="0" xfId="0" applyNumberFormat="1" applyFont="1" applyBorder="1" applyAlignment="1" applyProtection="1">
      <alignment vertical="top" wrapText="1"/>
    </xf>
    <xf numFmtId="0" fontId="74" fillId="0" borderId="0" xfId="0" applyFont="1" applyAlignment="1" applyProtection="1">
      <alignment horizontal="left" vertical="top"/>
    </xf>
    <xf numFmtId="0" fontId="73" fillId="0" borderId="46" xfId="0" applyFont="1" applyBorder="1" applyAlignment="1" applyProtection="1">
      <alignment horizontal="center" vertical="top"/>
    </xf>
    <xf numFmtId="0" fontId="73" fillId="0" borderId="46" xfId="0" applyFont="1" applyBorder="1" applyAlignment="1" applyProtection="1">
      <alignment vertical="top"/>
    </xf>
    <xf numFmtId="0" fontId="73" fillId="0" borderId="48" xfId="0" applyFont="1" applyBorder="1" applyAlignment="1" applyProtection="1">
      <alignment horizontal="center" vertical="top"/>
    </xf>
    <xf numFmtId="0" fontId="73" fillId="0" borderId="48" xfId="0" applyFont="1" applyBorder="1" applyAlignment="1" applyProtection="1">
      <alignment vertical="top"/>
    </xf>
    <xf numFmtId="0" fontId="73" fillId="0" borderId="38" xfId="0" applyFont="1" applyFill="1" applyBorder="1" applyAlignment="1" applyProtection="1">
      <alignment horizontal="center" vertical="top"/>
    </xf>
    <xf numFmtId="0" fontId="73" fillId="0" borderId="38" xfId="0" applyFont="1" applyFill="1" applyBorder="1" applyAlignment="1" applyProtection="1">
      <alignment horizontal="left" vertical="top" wrapText="1"/>
    </xf>
    <xf numFmtId="0" fontId="73" fillId="2" borderId="38" xfId="0" applyFont="1" applyFill="1" applyBorder="1" applyAlignment="1" applyProtection="1">
      <alignment horizontal="center" vertical="top"/>
    </xf>
    <xf numFmtId="0" fontId="73" fillId="2" borderId="38" xfId="0" applyFont="1" applyFill="1" applyBorder="1" applyAlignment="1" applyProtection="1">
      <alignment horizontal="left" vertical="top" wrapText="1"/>
    </xf>
    <xf numFmtId="0" fontId="73" fillId="2" borderId="16" xfId="0" applyFont="1" applyFill="1" applyBorder="1" applyAlignment="1" applyProtection="1">
      <alignment horizontal="left" vertical="top"/>
    </xf>
    <xf numFmtId="0" fontId="73" fillId="2" borderId="14" xfId="0" applyFont="1" applyFill="1" applyBorder="1" applyAlignment="1" applyProtection="1">
      <alignment horizontal="center" vertical="top"/>
    </xf>
    <xf numFmtId="0" fontId="73" fillId="2" borderId="14" xfId="0" applyFont="1" applyFill="1" applyBorder="1" applyAlignment="1" applyProtection="1">
      <alignment vertical="top"/>
    </xf>
    <xf numFmtId="0" fontId="73" fillId="2" borderId="14" xfId="0" applyFont="1" applyFill="1" applyBorder="1" applyAlignment="1" applyProtection="1">
      <alignment horizontal="left" vertical="top" wrapText="1"/>
    </xf>
    <xf numFmtId="0" fontId="73" fillId="2" borderId="15" xfId="0" applyFont="1" applyFill="1" applyBorder="1" applyAlignment="1" applyProtection="1">
      <alignment horizontal="left" vertical="top" wrapText="1"/>
    </xf>
    <xf numFmtId="0" fontId="33" fillId="0" borderId="49" xfId="0" applyFont="1" applyBorder="1" applyAlignment="1" applyProtection="1">
      <alignment vertical="top" wrapText="1"/>
    </xf>
    <xf numFmtId="0" fontId="33" fillId="0" borderId="47" xfId="0" applyFont="1" applyFill="1" applyBorder="1" applyAlignment="1" applyProtection="1">
      <alignment horizontal="center" vertical="top"/>
      <protection locked="0"/>
    </xf>
    <xf numFmtId="0" fontId="75" fillId="0" borderId="47" xfId="0" applyFont="1" applyFill="1" applyBorder="1" applyAlignment="1" applyProtection="1">
      <alignment horizontal="center" vertical="top"/>
      <protection locked="0"/>
    </xf>
    <xf numFmtId="0" fontId="33" fillId="2" borderId="47" xfId="0" applyFont="1" applyFill="1" applyBorder="1" applyAlignment="1" applyProtection="1">
      <alignment horizontal="center" vertical="top"/>
      <protection locked="0"/>
    </xf>
    <xf numFmtId="0" fontId="75" fillId="2" borderId="47" xfId="0" applyFont="1" applyFill="1" applyBorder="1" applyAlignment="1" applyProtection="1">
      <alignment horizontal="center" vertical="top"/>
      <protection locked="0"/>
    </xf>
    <xf numFmtId="0" fontId="76" fillId="2" borderId="49" xfId="0" applyFont="1" applyFill="1" applyBorder="1" applyAlignment="1" applyProtection="1">
      <alignment horizontal="left" vertical="top" wrapText="1"/>
      <protection locked="0"/>
    </xf>
    <xf numFmtId="0" fontId="33" fillId="0" borderId="47" xfId="0" applyFont="1" applyBorder="1" applyAlignment="1" applyProtection="1">
      <alignment horizontal="center" vertical="top"/>
    </xf>
    <xf numFmtId="0" fontId="33" fillId="0" borderId="47" xfId="0" applyFont="1" applyBorder="1" applyAlignment="1" applyProtection="1">
      <alignment vertical="top" wrapText="1"/>
    </xf>
    <xf numFmtId="0" fontId="76" fillId="2" borderId="47" xfId="0" applyFont="1" applyFill="1" applyBorder="1" applyAlignment="1" applyProtection="1">
      <alignment horizontal="left" vertical="top" wrapText="1"/>
      <protection locked="0"/>
    </xf>
    <xf numFmtId="0" fontId="73" fillId="2" borderId="50" xfId="0" applyFont="1" applyFill="1" applyBorder="1" applyAlignment="1" applyProtection="1">
      <alignment horizontal="left" vertical="top"/>
    </xf>
    <xf numFmtId="0" fontId="33" fillId="2" borderId="22" xfId="0" applyFont="1" applyFill="1" applyBorder="1" applyAlignment="1" applyProtection="1">
      <alignment horizontal="center" vertical="top"/>
    </xf>
    <xf numFmtId="0" fontId="33" fillId="2" borderId="22" xfId="0" applyFont="1" applyFill="1" applyBorder="1" applyAlignment="1" applyProtection="1">
      <alignment vertical="top"/>
    </xf>
    <xf numFmtId="0" fontId="75" fillId="2" borderId="22" xfId="0" applyFont="1" applyFill="1" applyBorder="1" applyAlignment="1" applyProtection="1">
      <alignment horizontal="center" vertical="top"/>
      <protection locked="0"/>
    </xf>
    <xf numFmtId="0" fontId="33" fillId="2" borderId="22" xfId="0" applyFont="1" applyFill="1" applyBorder="1" applyAlignment="1" applyProtection="1">
      <alignment horizontal="left" vertical="top" wrapText="1"/>
      <protection locked="0"/>
    </xf>
    <xf numFmtId="0" fontId="76" fillId="2" borderId="30" xfId="0" applyFont="1" applyFill="1" applyBorder="1" applyAlignment="1" applyProtection="1">
      <alignment horizontal="left" vertical="top" wrapText="1"/>
      <protection locked="0"/>
    </xf>
    <xf numFmtId="0" fontId="33" fillId="0" borderId="47" xfId="0" applyFont="1" applyBorder="1" applyAlignment="1" applyProtection="1">
      <alignment horizontal="center" vertical="top" wrapText="1"/>
    </xf>
    <xf numFmtId="0" fontId="79" fillId="0" borderId="47" xfId="0" applyFont="1" applyBorder="1" applyAlignment="1" applyProtection="1">
      <alignment vertical="top" wrapText="1"/>
    </xf>
    <xf numFmtId="0" fontId="80" fillId="0" borderId="47" xfId="0" applyFont="1" applyBorder="1" applyAlignment="1" applyProtection="1">
      <alignment vertical="top" wrapText="1"/>
    </xf>
    <xf numFmtId="0" fontId="33" fillId="0" borderId="47" xfId="0" applyFont="1" applyFill="1" applyBorder="1" applyAlignment="1" applyProtection="1">
      <alignment vertical="top" wrapText="1"/>
    </xf>
    <xf numFmtId="0" fontId="33" fillId="0" borderId="0" xfId="0" applyFont="1" applyFill="1" applyAlignment="1" applyProtection="1">
      <alignment vertical="top"/>
      <protection locked="0"/>
    </xf>
    <xf numFmtId="0" fontId="76" fillId="2" borderId="47" xfId="0" applyFont="1" applyFill="1" applyBorder="1" applyAlignment="1" applyProtection="1">
      <alignment vertical="top" wrapText="1"/>
      <protection locked="0"/>
    </xf>
    <xf numFmtId="0" fontId="76" fillId="2" borderId="31" xfId="0" applyFont="1" applyFill="1" applyBorder="1" applyAlignment="1" applyProtection="1">
      <alignment vertical="top" wrapText="1"/>
      <protection locked="0"/>
    </xf>
    <xf numFmtId="0" fontId="79" fillId="0" borderId="46" xfId="0" applyFont="1" applyBorder="1" applyAlignment="1" applyProtection="1">
      <alignment vertical="top" wrapText="1"/>
    </xf>
    <xf numFmtId="0" fontId="76" fillId="2" borderId="46" xfId="0" applyFont="1" applyFill="1" applyBorder="1" applyAlignment="1" applyProtection="1">
      <alignment horizontal="left" vertical="top" wrapText="1"/>
      <protection locked="0"/>
    </xf>
    <xf numFmtId="0" fontId="79" fillId="0" borderId="47" xfId="0" applyFont="1" applyFill="1" applyBorder="1" applyAlignment="1" applyProtection="1">
      <alignment vertical="top" wrapText="1"/>
    </xf>
    <xf numFmtId="0" fontId="33" fillId="2" borderId="22" xfId="0" applyFont="1" applyFill="1" applyBorder="1" applyAlignment="1" applyProtection="1">
      <alignment horizontal="center" vertical="top" wrapText="1"/>
    </xf>
    <xf numFmtId="0" fontId="79" fillId="2" borderId="22" xfId="0" applyFont="1" applyFill="1" applyBorder="1" applyAlignment="1" applyProtection="1">
      <alignment vertical="top" wrapText="1"/>
    </xf>
    <xf numFmtId="0" fontId="75" fillId="0" borderId="0" xfId="0" applyFont="1" applyAlignment="1" applyProtection="1">
      <alignment horizontal="left" vertical="top"/>
    </xf>
    <xf numFmtId="0" fontId="33" fillId="0" borderId="0" xfId="0" applyFont="1" applyAlignment="1" applyProtection="1">
      <alignment horizontal="center" vertical="top"/>
      <protection locked="0"/>
    </xf>
    <xf numFmtId="0" fontId="33" fillId="0" borderId="0" xfId="0" applyFont="1" applyAlignment="1" applyProtection="1">
      <alignment horizontal="left" vertical="top" wrapText="1"/>
      <protection locked="0"/>
    </xf>
    <xf numFmtId="0" fontId="75" fillId="0" borderId="0" xfId="0" applyFont="1" applyAlignment="1" applyProtection="1">
      <alignment horizontal="left" vertical="top" wrapText="1"/>
      <protection locked="0"/>
    </xf>
    <xf numFmtId="0" fontId="33" fillId="0" borderId="0" xfId="0" applyFont="1" applyFill="1" applyAlignment="1" applyProtection="1">
      <alignment horizontal="left" vertical="top"/>
    </xf>
    <xf numFmtId="0" fontId="0" fillId="0" borderId="38" xfId="0" applyBorder="1" applyAlignment="1" applyProtection="1">
      <alignment vertical="top"/>
      <protection locked="0"/>
    </xf>
    <xf numFmtId="0" fontId="11" fillId="0" borderId="31" xfId="0" applyFont="1" applyBorder="1" applyAlignment="1" applyProtection="1">
      <alignment vertical="top"/>
      <protection locked="0"/>
    </xf>
    <xf numFmtId="0" fontId="33" fillId="0" borderId="50" xfId="0" applyFont="1" applyBorder="1" applyAlignment="1" applyProtection="1">
      <alignment horizontal="center" vertical="top"/>
    </xf>
    <xf numFmtId="0" fontId="33" fillId="0" borderId="49" xfId="0" applyFont="1" applyBorder="1" applyAlignment="1" applyProtection="1">
      <alignment horizontal="center" vertical="top"/>
    </xf>
    <xf numFmtId="0" fontId="33" fillId="2" borderId="22" xfId="0" applyFont="1" applyFill="1" applyBorder="1" applyAlignment="1" applyProtection="1">
      <alignment horizontal="center" vertical="top"/>
      <protection locked="0"/>
    </xf>
    <xf numFmtId="0" fontId="76" fillId="0" borderId="47" xfId="0" applyFont="1" applyBorder="1" applyAlignment="1" applyProtection="1">
      <alignment vertical="top" wrapText="1"/>
    </xf>
    <xf numFmtId="0" fontId="84" fillId="0" borderId="47" xfId="0" applyFont="1" applyBorder="1" applyAlignment="1" applyProtection="1">
      <alignment vertical="top" wrapText="1"/>
    </xf>
    <xf numFmtId="0" fontId="85" fillId="0" borderId="47" xfId="0" applyFont="1" applyBorder="1" applyAlignment="1" applyProtection="1">
      <alignment vertical="top" wrapText="1"/>
    </xf>
    <xf numFmtId="0" fontId="86" fillId="0" borderId="0" xfId="0" applyFont="1" applyAlignment="1" applyProtection="1">
      <alignment horizontal="center" vertical="top"/>
    </xf>
    <xf numFmtId="49" fontId="86" fillId="0" borderId="0" xfId="0" applyNumberFormat="1" applyFont="1" applyBorder="1" applyAlignment="1" applyProtection="1">
      <alignment horizontal="center" vertical="top"/>
    </xf>
    <xf numFmtId="0" fontId="88" fillId="2" borderId="18" xfId="0" applyFont="1" applyFill="1" applyBorder="1" applyAlignment="1" applyProtection="1">
      <alignment horizontal="center" vertical="top"/>
    </xf>
    <xf numFmtId="0" fontId="86" fillId="30" borderId="49" xfId="0" applyFont="1" applyFill="1" applyBorder="1" applyAlignment="1" applyProtection="1">
      <alignment horizontal="center" vertical="top" wrapText="1"/>
    </xf>
    <xf numFmtId="0" fontId="86" fillId="30" borderId="47" xfId="0" applyFont="1" applyFill="1" applyBorder="1" applyAlignment="1" applyProtection="1">
      <alignment horizontal="center" vertical="top" wrapText="1"/>
    </xf>
    <xf numFmtId="0" fontId="85" fillId="30" borderId="47" xfId="0" applyFont="1" applyFill="1" applyBorder="1" applyAlignment="1" applyProtection="1">
      <alignment horizontal="center" vertical="top" wrapText="1"/>
    </xf>
    <xf numFmtId="0" fontId="86" fillId="2" borderId="22" xfId="0" applyFont="1" applyFill="1" applyBorder="1" applyAlignment="1" applyProtection="1">
      <alignment horizontal="center" vertical="top"/>
    </xf>
    <xf numFmtId="0" fontId="85" fillId="0" borderId="47" xfId="0" applyFont="1" applyBorder="1" applyAlignment="1" applyProtection="1">
      <alignment horizontal="center" vertical="top" wrapText="1"/>
    </xf>
    <xf numFmtId="0" fontId="85" fillId="0" borderId="47" xfId="0" applyFont="1" applyFill="1" applyBorder="1" applyAlignment="1" applyProtection="1">
      <alignment horizontal="center" vertical="top" wrapText="1"/>
    </xf>
    <xf numFmtId="0" fontId="85" fillId="2" borderId="22" xfId="0" applyFont="1" applyFill="1" applyBorder="1" applyAlignment="1" applyProtection="1">
      <alignment horizontal="center" vertical="top" wrapText="1"/>
    </xf>
    <xf numFmtId="0" fontId="86" fillId="0" borderId="0" xfId="0" applyFont="1" applyFill="1" applyAlignment="1" applyProtection="1">
      <alignment horizontal="center" vertical="top"/>
    </xf>
    <xf numFmtId="0" fontId="73" fillId="0" borderId="26" xfId="0" applyFont="1" applyFill="1" applyBorder="1" applyAlignment="1" applyProtection="1">
      <alignment vertical="top"/>
    </xf>
    <xf numFmtId="0" fontId="88" fillId="0" borderId="38" xfId="0" applyFont="1" applyBorder="1" applyAlignment="1" applyProtection="1">
      <alignment horizontal="center" vertical="top"/>
    </xf>
    <xf numFmtId="0" fontId="76" fillId="2" borderId="47" xfId="0" applyFont="1" applyFill="1" applyBorder="1" applyAlignment="1" applyProtection="1">
      <alignment horizontal="center" vertical="top"/>
      <protection locked="0"/>
    </xf>
    <xf numFmtId="0" fontId="76" fillId="0" borderId="47" xfId="0" applyFont="1" applyFill="1" applyBorder="1" applyAlignment="1" applyProtection="1">
      <alignment horizontal="center" vertical="top"/>
      <protection locked="0"/>
    </xf>
    <xf numFmtId="0" fontId="84" fillId="0" borderId="47" xfId="0" applyFont="1" applyFill="1" applyBorder="1" applyAlignment="1" applyProtection="1">
      <alignment vertical="top" wrapText="1"/>
    </xf>
    <xf numFmtId="0" fontId="57" fillId="0" borderId="47" xfId="0" applyFont="1" applyBorder="1" applyAlignment="1" applyProtection="1">
      <alignment vertical="top" wrapText="1"/>
    </xf>
    <xf numFmtId="0" fontId="16" fillId="0" borderId="0" xfId="0" applyFont="1"/>
    <xf numFmtId="0" fontId="33" fillId="30" borderId="22" xfId="0" applyFont="1" applyFill="1" applyBorder="1" applyAlignment="1" applyProtection="1">
      <alignment vertical="top"/>
      <protection locked="0"/>
    </xf>
    <xf numFmtId="0" fontId="33" fillId="30" borderId="30" xfId="0" applyFont="1" applyFill="1" applyBorder="1" applyAlignment="1" applyProtection="1">
      <alignment vertical="top"/>
      <protection locked="0"/>
    </xf>
    <xf numFmtId="0" fontId="79" fillId="0" borderId="46" xfId="0" applyFont="1" applyFill="1" applyBorder="1" applyAlignment="1" applyProtection="1">
      <alignment vertical="top" wrapText="1"/>
    </xf>
    <xf numFmtId="0" fontId="88" fillId="0" borderId="47" xfId="0" applyFont="1" applyBorder="1" applyAlignment="1" applyProtection="1">
      <alignment horizontal="center" vertical="top" wrapText="1"/>
    </xf>
    <xf numFmtId="0" fontId="87" fillId="0" borderId="47" xfId="0" applyFont="1" applyBorder="1" applyAlignment="1" applyProtection="1">
      <alignment horizontal="center" vertical="top" wrapText="1"/>
    </xf>
    <xf numFmtId="0" fontId="92" fillId="0" borderId="47" xfId="0" applyFont="1" applyBorder="1" applyAlignment="1" applyProtection="1">
      <alignment horizontal="center" vertical="top" wrapText="1"/>
    </xf>
    <xf numFmtId="0" fontId="92" fillId="0" borderId="47" xfId="0" applyFont="1" applyFill="1" applyBorder="1" applyAlignment="1" applyProtection="1">
      <alignment horizontal="center" vertical="top" wrapText="1"/>
    </xf>
    <xf numFmtId="0" fontId="89" fillId="0" borderId="47" xfId="0" applyFont="1" applyBorder="1" applyAlignment="1" applyProtection="1">
      <alignment horizontal="center" vertical="top" wrapText="1"/>
    </xf>
    <xf numFmtId="0" fontId="89" fillId="0" borderId="47" xfId="0" applyFont="1" applyFill="1" applyBorder="1" applyAlignment="1" applyProtection="1">
      <alignment horizontal="center" vertical="top" wrapText="1"/>
    </xf>
    <xf numFmtId="0" fontId="11" fillId="10" borderId="47" xfId="0" applyFont="1" applyFill="1" applyBorder="1" applyAlignment="1">
      <alignment horizontal="center" vertical="top"/>
    </xf>
    <xf numFmtId="0" fontId="62" fillId="0" borderId="0" xfId="0" applyFont="1" applyAlignment="1">
      <alignment vertical="top"/>
    </xf>
    <xf numFmtId="0" fontId="11" fillId="0" borderId="22" xfId="0" applyFont="1" applyFill="1" applyBorder="1" applyAlignment="1" applyProtection="1">
      <alignment horizontal="left" vertical="top"/>
    </xf>
    <xf numFmtId="0" fontId="39" fillId="0" borderId="27" xfId="0" applyFont="1" applyFill="1" applyBorder="1" applyAlignment="1" applyProtection="1">
      <alignment horizontal="left"/>
      <protection locked="0"/>
    </xf>
    <xf numFmtId="0" fontId="27" fillId="0" borderId="26" xfId="0" applyFont="1" applyFill="1" applyBorder="1" applyAlignment="1" applyProtection="1">
      <alignment horizontal="left"/>
    </xf>
    <xf numFmtId="0" fontId="27" fillId="0" borderId="24" xfId="0" applyFont="1" applyFill="1" applyBorder="1" applyAlignment="1" applyProtection="1">
      <alignment horizontal="left"/>
    </xf>
    <xf numFmtId="0" fontId="27" fillId="0" borderId="46" xfId="0" applyFont="1" applyFill="1" applyBorder="1" applyAlignment="1" applyProtection="1">
      <alignment horizontal="left"/>
    </xf>
    <xf numFmtId="14" fontId="39" fillId="0" borderId="31" xfId="0" quotePrefix="1" applyNumberFormat="1" applyFont="1" applyFill="1" applyBorder="1" applyAlignment="1" applyProtection="1">
      <alignment horizontal="left" indent="1"/>
      <protection locked="0"/>
    </xf>
    <xf numFmtId="168" fontId="39" fillId="0" borderId="19" xfId="0" applyNumberFormat="1" applyFont="1" applyFill="1" applyBorder="1" applyAlignment="1" applyProtection="1">
      <alignment horizontal="left"/>
      <protection locked="0"/>
    </xf>
    <xf numFmtId="0" fontId="60" fillId="0" borderId="47" xfId="0" applyFont="1" applyBorder="1" applyAlignment="1">
      <alignment vertical="top" wrapText="1"/>
    </xf>
    <xf numFmtId="0" fontId="0" fillId="2" borderId="47" xfId="0" applyFill="1" applyBorder="1" applyAlignment="1">
      <alignment vertical="top" wrapText="1"/>
    </xf>
    <xf numFmtId="0" fontId="0" fillId="0" borderId="50" xfId="0" applyBorder="1" applyAlignment="1" applyProtection="1">
      <alignment horizontal="center"/>
    </xf>
    <xf numFmtId="0" fontId="11" fillId="2" borderId="47" xfId="0" applyFont="1" applyFill="1" applyBorder="1" applyAlignment="1" applyProtection="1">
      <alignment horizontal="center" vertical="top"/>
      <protection locked="0"/>
    </xf>
    <xf numFmtId="0" fontId="11" fillId="2" borderId="47" xfId="0" applyFont="1" applyFill="1" applyBorder="1" applyAlignment="1" applyProtection="1">
      <alignment horizontal="center" vertical="top" wrapText="1"/>
      <protection locked="0"/>
    </xf>
    <xf numFmtId="0" fontId="8" fillId="6" borderId="40" xfId="0" applyFont="1" applyFill="1" applyBorder="1" applyAlignment="1">
      <alignment horizontal="center" vertical="top"/>
    </xf>
    <xf numFmtId="0" fontId="8" fillId="6" borderId="15" xfId="0" applyFont="1" applyFill="1" applyBorder="1" applyAlignment="1">
      <alignment horizontal="center" vertical="top"/>
    </xf>
    <xf numFmtId="0" fontId="93" fillId="6" borderId="52" xfId="0" applyFont="1" applyFill="1" applyBorder="1" applyAlignment="1">
      <alignment vertical="top"/>
    </xf>
    <xf numFmtId="49" fontId="7" fillId="6" borderId="31" xfId="0" applyNumberFormat="1" applyFont="1" applyFill="1" applyBorder="1" applyAlignment="1" applyProtection="1">
      <alignment horizontal="center" vertical="top"/>
      <protection locked="0"/>
    </xf>
    <xf numFmtId="49" fontId="7" fillId="6" borderId="47" xfId="0" applyNumberFormat="1" applyFont="1" applyFill="1" applyBorder="1" applyAlignment="1" applyProtection="1">
      <alignment horizontal="center" vertical="top"/>
      <protection locked="0"/>
    </xf>
    <xf numFmtId="0" fontId="71" fillId="0" borderId="0" xfId="0" applyFont="1" applyFill="1" applyAlignment="1">
      <alignment horizontal="left" vertical="top" wrapText="1"/>
    </xf>
    <xf numFmtId="0" fontId="0" fillId="33" borderId="47" xfId="0" applyFill="1" applyBorder="1" applyAlignment="1">
      <alignment vertical="top"/>
    </xf>
    <xf numFmtId="0" fontId="0" fillId="20" borderId="47" xfId="0" applyFill="1" applyBorder="1" applyAlignment="1">
      <alignment vertical="top"/>
    </xf>
    <xf numFmtId="0" fontId="0" fillId="32" borderId="31" xfId="0" applyFill="1" applyBorder="1" applyAlignment="1">
      <alignment vertical="top"/>
    </xf>
    <xf numFmtId="0" fontId="0" fillId="32" borderId="47" xfId="0" applyFill="1" applyBorder="1" applyAlignment="1">
      <alignment vertical="top"/>
    </xf>
    <xf numFmtId="0" fontId="0" fillId="31" borderId="47" xfId="0" applyFill="1" applyBorder="1" applyAlignment="1">
      <alignment vertical="top"/>
    </xf>
    <xf numFmtId="0" fontId="0" fillId="10" borderId="47" xfId="0" applyFill="1" applyBorder="1" applyAlignment="1">
      <alignment vertical="top"/>
    </xf>
    <xf numFmtId="167" fontId="0" fillId="33" borderId="47" xfId="0" applyNumberFormat="1" applyFill="1" applyBorder="1" applyAlignment="1">
      <alignment horizontal="center" vertical="top"/>
    </xf>
    <xf numFmtId="167" fontId="0" fillId="10" borderId="47" xfId="0" applyNumberFormat="1" applyFill="1" applyBorder="1" applyAlignment="1">
      <alignment horizontal="center" vertical="top"/>
    </xf>
    <xf numFmtId="167" fontId="0" fillId="20" borderId="47" xfId="0" applyNumberFormat="1" applyFill="1" applyBorder="1" applyAlignment="1">
      <alignment horizontal="center" vertical="top"/>
    </xf>
    <xf numFmtId="167" fontId="0" fillId="32" borderId="31" xfId="0" applyNumberFormat="1" applyFill="1" applyBorder="1" applyAlignment="1">
      <alignment horizontal="center" vertical="top"/>
    </xf>
    <xf numFmtId="167" fontId="0" fillId="32" borderId="47" xfId="0" applyNumberFormat="1" applyFill="1" applyBorder="1" applyAlignment="1">
      <alignment horizontal="center" vertical="top"/>
    </xf>
    <xf numFmtId="167" fontId="0" fillId="31" borderId="47" xfId="0" applyNumberFormat="1" applyFill="1" applyBorder="1" applyAlignment="1">
      <alignment horizontal="center" vertical="top"/>
    </xf>
    <xf numFmtId="0" fontId="33" fillId="0" borderId="0" xfId="0" applyFont="1" applyBorder="1" applyAlignment="1" applyProtection="1">
      <alignment vertical="top"/>
    </xf>
    <xf numFmtId="0" fontId="33" fillId="0" borderId="0" xfId="0" applyFont="1" applyBorder="1" applyAlignment="1" applyProtection="1">
      <alignment horizontal="left" vertical="top"/>
    </xf>
    <xf numFmtId="0" fontId="33" fillId="2" borderId="0" xfId="0" applyFont="1" applyFill="1" applyAlignment="1" applyProtection="1">
      <alignment horizontal="left" vertical="top"/>
    </xf>
    <xf numFmtId="0" fontId="33" fillId="2" borderId="0" xfId="0" applyFont="1" applyFill="1" applyAlignment="1" applyProtection="1">
      <alignment horizontal="center" vertical="top"/>
    </xf>
    <xf numFmtId="49" fontId="33" fillId="2" borderId="18" xfId="0" applyNumberFormat="1" applyFont="1" applyFill="1" applyBorder="1" applyAlignment="1" applyProtection="1">
      <alignment horizontal="left" vertical="top"/>
    </xf>
    <xf numFmtId="0" fontId="33" fillId="2" borderId="22" xfId="0" applyFont="1" applyFill="1" applyBorder="1" applyAlignment="1" applyProtection="1">
      <alignment horizontal="center" vertical="top"/>
      <protection locked="0"/>
    </xf>
    <xf numFmtId="49" fontId="12" fillId="0" borderId="38" xfId="0" applyNumberFormat="1" applyFont="1" applyFill="1" applyBorder="1" applyAlignment="1" applyProtection="1">
      <alignment horizontal="center" vertical="top" wrapText="1"/>
    </xf>
    <xf numFmtId="49" fontId="12" fillId="0" borderId="0" xfId="0" applyNumberFormat="1" applyFont="1" applyAlignment="1" applyProtection="1">
      <alignment horizontal="right" vertical="top"/>
    </xf>
    <xf numFmtId="170" fontId="11" fillId="0" borderId="0" xfId="0" applyNumberFormat="1" applyFont="1" applyAlignment="1" applyProtection="1">
      <alignment horizontal="left" vertical="top" indent="1"/>
    </xf>
    <xf numFmtId="0" fontId="12" fillId="10" borderId="38" xfId="0" applyFont="1" applyFill="1" applyBorder="1" applyAlignment="1" applyProtection="1">
      <alignment horizontal="center" vertical="top" wrapText="1"/>
    </xf>
    <xf numFmtId="170" fontId="12" fillId="0" borderId="38" xfId="0" applyNumberFormat="1" applyFont="1" applyBorder="1" applyAlignment="1" applyProtection="1">
      <alignment horizontal="center" vertical="top" wrapText="1"/>
    </xf>
    <xf numFmtId="0" fontId="12" fillId="0" borderId="38" xfId="0" applyFont="1" applyBorder="1" applyAlignment="1" applyProtection="1">
      <alignment horizontal="center" vertical="top" wrapText="1"/>
      <protection locked="0"/>
    </xf>
    <xf numFmtId="0" fontId="75" fillId="2" borderId="30" xfId="0" applyFont="1" applyFill="1" applyBorder="1" applyAlignment="1" applyProtection="1">
      <alignment horizontal="center" vertical="top"/>
      <protection locked="0"/>
    </xf>
    <xf numFmtId="0" fontId="76" fillId="2" borderId="31" xfId="0" applyFont="1" applyFill="1" applyBorder="1" applyAlignment="1" applyProtection="1">
      <alignment horizontal="center" vertical="top"/>
      <protection locked="0"/>
    </xf>
    <xf numFmtId="0" fontId="76" fillId="2" borderId="46" xfId="0" applyFont="1" applyFill="1" applyBorder="1" applyAlignment="1" applyProtection="1">
      <alignment horizontal="center" vertical="top"/>
      <protection locked="0"/>
    </xf>
    <xf numFmtId="0" fontId="76" fillId="2" borderId="30" xfId="0" applyFont="1" applyFill="1" applyBorder="1" applyAlignment="1" applyProtection="1">
      <alignment horizontal="center" vertical="top"/>
      <protection locked="0"/>
    </xf>
    <xf numFmtId="0" fontId="33" fillId="0" borderId="49" xfId="0" applyFont="1" applyFill="1" applyBorder="1" applyAlignment="1" applyProtection="1">
      <alignment horizontal="center" vertical="top"/>
      <protection locked="0"/>
    </xf>
    <xf numFmtId="0" fontId="0" fillId="0" borderId="0" xfId="0" applyFill="1" applyBorder="1" applyProtection="1"/>
    <xf numFmtId="0" fontId="83" fillId="0" borderId="47" xfId="0" applyFont="1" applyBorder="1" applyAlignment="1" applyProtection="1">
      <alignment horizontal="center" vertical="top" wrapText="1"/>
    </xf>
    <xf numFmtId="0" fontId="23" fillId="0" borderId="53" xfId="0" applyFont="1" applyBorder="1" applyAlignment="1">
      <alignment horizontal="left" vertical="top" wrapText="1"/>
    </xf>
    <xf numFmtId="0" fontId="27" fillId="12" borderId="2" xfId="0" applyFont="1" applyFill="1" applyBorder="1" applyAlignment="1">
      <alignment wrapText="1"/>
    </xf>
    <xf numFmtId="0" fontId="27" fillId="12" borderId="3" xfId="0" applyFont="1" applyFill="1" applyBorder="1" applyAlignment="1">
      <alignment wrapText="1"/>
    </xf>
    <xf numFmtId="0" fontId="76" fillId="2" borderId="30" xfId="0" applyFont="1" applyFill="1" applyBorder="1" applyAlignment="1" applyProtection="1">
      <alignment vertical="top" wrapText="1"/>
      <protection locked="0"/>
    </xf>
    <xf numFmtId="0" fontId="35" fillId="0" borderId="0" xfId="0" applyFont="1"/>
    <xf numFmtId="0" fontId="7" fillId="6" borderId="45" xfId="0" applyFont="1" applyFill="1" applyBorder="1" applyAlignment="1" applyProtection="1">
      <alignment vertical="top"/>
      <protection locked="0"/>
    </xf>
    <xf numFmtId="0" fontId="25" fillId="0" borderId="54" xfId="0" applyFont="1" applyBorder="1" applyAlignment="1" applyProtection="1">
      <alignment horizontal="center" vertical="center" wrapText="1"/>
      <protection locked="0"/>
    </xf>
    <xf numFmtId="0" fontId="25" fillId="0" borderId="47" xfId="0" applyFont="1" applyBorder="1" applyAlignment="1" applyProtection="1">
      <alignment horizontal="center" vertical="center" wrapText="1"/>
      <protection locked="0"/>
    </xf>
    <xf numFmtId="0" fontId="25" fillId="0" borderId="31" xfId="0" applyFont="1" applyBorder="1" applyAlignment="1" applyProtection="1">
      <alignment horizontal="center" vertical="center" wrapText="1"/>
      <protection locked="0"/>
    </xf>
    <xf numFmtId="0" fontId="25" fillId="0" borderId="57" xfId="0" applyFont="1" applyBorder="1" applyAlignment="1" applyProtection="1">
      <alignment horizontal="center" vertical="center" wrapText="1"/>
      <protection locked="0"/>
    </xf>
    <xf numFmtId="0" fontId="25" fillId="0" borderId="38" xfId="0" applyFont="1" applyBorder="1" applyAlignment="1" applyProtection="1">
      <alignment horizontal="center" vertical="center" wrapText="1"/>
      <protection locked="0"/>
    </xf>
    <xf numFmtId="49" fontId="25" fillId="0" borderId="57" xfId="0" applyNumberFormat="1" applyFont="1" applyBorder="1" applyAlignment="1" applyProtection="1">
      <alignment horizontal="center" vertical="center" wrapText="1"/>
      <protection locked="0"/>
    </xf>
    <xf numFmtId="0" fontId="25" fillId="0" borderId="36" xfId="0" applyFont="1" applyBorder="1" applyAlignment="1" applyProtection="1">
      <alignment horizontal="center" vertical="center" wrapText="1"/>
      <protection locked="0"/>
    </xf>
    <xf numFmtId="0" fontId="25" fillId="0" borderId="59" xfId="0" applyFont="1" applyBorder="1" applyAlignment="1" applyProtection="1">
      <alignment horizontal="center" vertical="center" wrapText="1"/>
      <protection locked="0"/>
    </xf>
    <xf numFmtId="0" fontId="25" fillId="0" borderId="48" xfId="0" applyFont="1" applyBorder="1" applyAlignment="1" applyProtection="1">
      <alignment horizontal="center" vertical="center" wrapText="1"/>
      <protection locked="0"/>
    </xf>
    <xf numFmtId="0" fontId="25" fillId="0" borderId="53" xfId="0" applyFont="1" applyBorder="1" applyAlignment="1" applyProtection="1">
      <alignment horizontal="center" vertical="center" wrapText="1"/>
      <protection locked="0"/>
    </xf>
    <xf numFmtId="0" fontId="25" fillId="0" borderId="52" xfId="0" applyFont="1" applyBorder="1" applyAlignment="1" applyProtection="1">
      <alignment horizontal="center" vertical="center" wrapText="1"/>
      <protection locked="0"/>
    </xf>
    <xf numFmtId="0" fontId="25" fillId="0" borderId="65" xfId="0" applyFont="1" applyBorder="1" applyAlignment="1">
      <alignment vertical="top" wrapText="1"/>
    </xf>
    <xf numFmtId="0" fontId="25" fillId="0" borderId="66" xfId="0" applyFont="1" applyBorder="1" applyAlignment="1">
      <alignment vertical="top" wrapText="1"/>
    </xf>
    <xf numFmtId="0" fontId="33" fillId="0" borderId="47" xfId="0" applyFont="1" applyFill="1" applyBorder="1" applyAlignment="1" applyProtection="1">
      <alignment horizontal="center" vertical="center" wrapText="1"/>
      <protection locked="0"/>
    </xf>
    <xf numFmtId="0" fontId="33" fillId="0" borderId="49" xfId="0" applyFont="1" applyFill="1" applyBorder="1" applyAlignment="1" applyProtection="1">
      <alignment horizontal="left" vertical="top" wrapText="1"/>
      <protection locked="0"/>
    </xf>
    <xf numFmtId="0" fontId="33" fillId="0" borderId="47" xfId="0" applyFont="1" applyFill="1" applyBorder="1" applyAlignment="1" applyProtection="1">
      <alignment horizontal="left" vertical="top" wrapText="1"/>
      <protection locked="0"/>
    </xf>
    <xf numFmtId="0" fontId="86" fillId="0" borderId="30" xfId="0" applyFont="1" applyFill="1" applyBorder="1" applyAlignment="1" applyProtection="1">
      <alignment vertical="top" wrapText="1"/>
    </xf>
    <xf numFmtId="0" fontId="33" fillId="0" borderId="30" xfId="0" applyFont="1" applyFill="1" applyBorder="1" applyAlignment="1" applyProtection="1">
      <alignment vertical="top"/>
      <protection locked="0"/>
    </xf>
    <xf numFmtId="0" fontId="76" fillId="0" borderId="47" xfId="0" applyFont="1" applyFill="1" applyBorder="1" applyAlignment="1" applyProtection="1">
      <alignment horizontal="left" vertical="top" wrapText="1"/>
      <protection locked="0"/>
    </xf>
    <xf numFmtId="0" fontId="11" fillId="0" borderId="47" xfId="0" applyFont="1" applyFill="1" applyBorder="1" applyAlignment="1" applyProtection="1">
      <alignment horizontal="center" vertical="top" wrapText="1"/>
      <protection locked="0"/>
    </xf>
    <xf numFmtId="49" fontId="11" fillId="0" borderId="47" xfId="0" applyNumberFormat="1" applyFont="1" applyFill="1" applyBorder="1" applyAlignment="1" applyProtection="1">
      <alignment horizontal="center" vertical="top" wrapText="1"/>
      <protection locked="0"/>
    </xf>
    <xf numFmtId="49" fontId="11" fillId="0" borderId="31" xfId="0" applyNumberFormat="1" applyFont="1" applyFill="1" applyBorder="1" applyAlignment="1" applyProtection="1">
      <alignment horizontal="center" vertical="top" wrapText="1"/>
      <protection locked="0"/>
    </xf>
    <xf numFmtId="0" fontId="0" fillId="0" borderId="0" xfId="0" applyBorder="1" applyAlignment="1">
      <alignment vertical="top"/>
    </xf>
    <xf numFmtId="0" fontId="33" fillId="0" borderId="0" xfId="0" applyFont="1" applyAlignment="1" applyProtection="1">
      <alignment horizontal="center" vertical="center"/>
    </xf>
    <xf numFmtId="0" fontId="73" fillId="0" borderId="0" xfId="0" applyFont="1" applyBorder="1" applyAlignment="1" applyProtection="1">
      <alignment horizontal="center" vertical="center"/>
    </xf>
    <xf numFmtId="0" fontId="0" fillId="0" borderId="0" xfId="0" applyAlignment="1">
      <alignment horizontal="center" vertical="center"/>
    </xf>
    <xf numFmtId="0" fontId="11" fillId="0" borderId="0" xfId="0" applyFont="1" applyAlignment="1" applyProtection="1">
      <alignment horizontal="center" vertical="top" wrapText="1"/>
    </xf>
    <xf numFmtId="0" fontId="11" fillId="0" borderId="0" xfId="0" applyFont="1" applyAlignment="1" applyProtection="1">
      <alignment vertical="top" wrapText="1"/>
    </xf>
    <xf numFmtId="0" fontId="12" fillId="0" borderId="0" xfId="0" applyFont="1" applyBorder="1" applyAlignment="1" applyProtection="1">
      <alignment vertical="top" wrapText="1"/>
    </xf>
    <xf numFmtId="0" fontId="11" fillId="0" borderId="0" xfId="0" applyFont="1" applyBorder="1" applyAlignment="1">
      <alignment vertical="top"/>
    </xf>
    <xf numFmtId="0" fontId="0" fillId="0" borderId="0" xfId="0" applyFont="1" applyBorder="1"/>
    <xf numFmtId="0" fontId="12" fillId="0" borderId="47" xfId="0" applyFont="1" applyBorder="1" applyAlignment="1">
      <alignment horizontal="center" vertical="center"/>
    </xf>
    <xf numFmtId="0" fontId="0" fillId="0" borderId="6" xfId="0" applyBorder="1"/>
    <xf numFmtId="0" fontId="0" fillId="0" borderId="7" xfId="0" applyBorder="1"/>
    <xf numFmtId="0" fontId="0" fillId="0" borderId="8" xfId="0" applyBorder="1"/>
    <xf numFmtId="0" fontId="12" fillId="0" borderId="31" xfId="0" applyFont="1" applyBorder="1" applyAlignment="1">
      <alignment horizontal="center" vertical="center"/>
    </xf>
    <xf numFmtId="0" fontId="73" fillId="2" borderId="63" xfId="0" applyFont="1" applyFill="1" applyBorder="1" applyAlignment="1" applyProtection="1">
      <alignment horizontal="center" vertical="center"/>
    </xf>
    <xf numFmtId="0" fontId="12" fillId="2" borderId="64" xfId="0" applyFont="1" applyFill="1" applyBorder="1" applyAlignment="1" applyProtection="1">
      <alignment horizontal="center" vertical="center" wrapText="1"/>
    </xf>
    <xf numFmtId="0" fontId="73" fillId="2" borderId="64" xfId="0" applyFont="1" applyFill="1" applyBorder="1" applyAlignment="1" applyProtection="1">
      <alignment horizontal="center" vertical="top"/>
    </xf>
    <xf numFmtId="9" fontId="73" fillId="0" borderId="75" xfId="3" applyFont="1" applyBorder="1" applyAlignment="1" applyProtection="1">
      <alignment horizontal="left" vertical="top" wrapText="1"/>
    </xf>
    <xf numFmtId="0" fontId="73" fillId="2" borderId="64" xfId="0" applyFont="1" applyFill="1" applyBorder="1" applyAlignment="1" applyProtection="1">
      <alignment horizontal="left" vertical="top" wrapText="1"/>
    </xf>
    <xf numFmtId="0" fontId="11" fillId="0" borderId="4" xfId="0" applyFont="1" applyBorder="1" applyAlignment="1">
      <alignment vertical="top"/>
    </xf>
    <xf numFmtId="0" fontId="0" fillId="0" borderId="0" xfId="0" applyBorder="1"/>
    <xf numFmtId="0" fontId="0" fillId="0" borderId="5" xfId="0" applyBorder="1"/>
    <xf numFmtId="0" fontId="11" fillId="0" borderId="4" xfId="0" applyFont="1" applyBorder="1"/>
    <xf numFmtId="0" fontId="11" fillId="0" borderId="0" xfId="0" applyFont="1" applyBorder="1"/>
    <xf numFmtId="0" fontId="0" fillId="0" borderId="4" xfId="0" applyBorder="1"/>
    <xf numFmtId="0" fontId="0" fillId="0" borderId="34" xfId="0" applyBorder="1"/>
    <xf numFmtId="0" fontId="0" fillId="0" borderId="4" xfId="0" applyFont="1" applyBorder="1"/>
    <xf numFmtId="0" fontId="0" fillId="0" borderId="5" xfId="0" applyFont="1" applyBorder="1"/>
    <xf numFmtId="0" fontId="0" fillId="0" borderId="6" xfId="0" applyFont="1" applyBorder="1"/>
    <xf numFmtId="0" fontId="0" fillId="0" borderId="31" xfId="0" applyBorder="1" applyAlignment="1">
      <alignment vertical="top" wrapText="1"/>
    </xf>
    <xf numFmtId="0" fontId="32" fillId="0" borderId="47" xfId="0" applyFont="1" applyBorder="1" applyAlignment="1">
      <alignment vertical="top" wrapText="1"/>
    </xf>
    <xf numFmtId="0" fontId="0" fillId="0" borderId="34" xfId="0" applyFont="1" applyBorder="1" applyAlignment="1">
      <alignment vertical="center"/>
    </xf>
    <xf numFmtId="0" fontId="8" fillId="3" borderId="4" xfId="0" applyFont="1" applyFill="1" applyBorder="1" applyAlignment="1">
      <alignment horizontal="left" vertical="top"/>
    </xf>
    <xf numFmtId="49" fontId="8" fillId="3" borderId="6" xfId="0" applyNumberFormat="1" applyFont="1" applyFill="1" applyBorder="1" applyAlignment="1" applyProtection="1">
      <alignment vertical="top" wrapText="1"/>
    </xf>
    <xf numFmtId="0" fontId="11" fillId="2" borderId="22" xfId="0" applyFont="1" applyFill="1" applyBorder="1" applyAlignment="1">
      <alignment horizontal="left" vertical="top" wrapText="1"/>
    </xf>
    <xf numFmtId="0" fontId="0" fillId="0" borderId="47" xfId="0" applyBorder="1" applyAlignment="1">
      <alignment horizontal="center" vertical="top"/>
    </xf>
    <xf numFmtId="0" fontId="0" fillId="0" borderId="46" xfId="0" applyBorder="1" applyAlignment="1">
      <alignment horizontal="center" vertical="top"/>
    </xf>
    <xf numFmtId="0" fontId="0" fillId="0" borderId="31" xfId="0" applyBorder="1" applyAlignment="1">
      <alignment horizontal="center" vertical="top"/>
    </xf>
    <xf numFmtId="0" fontId="0" fillId="2" borderId="47" xfId="0" applyFill="1" applyBorder="1" applyAlignment="1">
      <alignment horizontal="center" vertical="top"/>
    </xf>
    <xf numFmtId="0" fontId="0" fillId="0" borderId="50" xfId="0" applyBorder="1" applyAlignment="1">
      <alignment horizontal="center" vertical="top"/>
    </xf>
    <xf numFmtId="0" fontId="0" fillId="0" borderId="26" xfId="0" applyBorder="1" applyAlignment="1">
      <alignment horizontal="center" vertical="top"/>
    </xf>
    <xf numFmtId="0" fontId="0" fillId="0" borderId="27" xfId="0" applyBorder="1" applyAlignment="1">
      <alignment horizontal="center" vertical="top"/>
    </xf>
    <xf numFmtId="0" fontId="8" fillId="3" borderId="32" xfId="0" applyFont="1" applyFill="1" applyBorder="1" applyAlignment="1">
      <alignment vertical="top"/>
    </xf>
    <xf numFmtId="49" fontId="7" fillId="3" borderId="30" xfId="0" applyNumberFormat="1" applyFont="1" applyFill="1" applyBorder="1" applyAlignment="1" applyProtection="1">
      <alignment horizontal="left" vertical="top"/>
      <protection locked="0"/>
    </xf>
    <xf numFmtId="0" fontId="11" fillId="2" borderId="22" xfId="0" applyFont="1" applyFill="1" applyBorder="1" applyAlignment="1">
      <alignment horizontal="center" vertical="top" wrapText="1"/>
    </xf>
    <xf numFmtId="0" fontId="7" fillId="6" borderId="30" xfId="0" applyNumberFormat="1" applyFont="1" applyFill="1" applyBorder="1" applyAlignment="1" applyProtection="1">
      <alignment horizontal="center" vertical="top"/>
    </xf>
    <xf numFmtId="0" fontId="7" fillId="6" borderId="60" xfId="0" quotePrefix="1" applyFont="1" applyFill="1" applyBorder="1" applyAlignment="1" applyProtection="1">
      <alignment vertical="top"/>
    </xf>
    <xf numFmtId="0" fontId="8" fillId="6" borderId="4" xfId="0" applyFont="1" applyFill="1" applyBorder="1" applyAlignment="1" applyProtection="1">
      <alignment horizontal="center" vertical="top"/>
    </xf>
    <xf numFmtId="0" fontId="7" fillId="0" borderId="0" xfId="0" applyFont="1" applyAlignment="1" applyProtection="1">
      <alignment vertical="top"/>
      <protection locked="0"/>
    </xf>
    <xf numFmtId="0" fontId="100" fillId="0" borderId="31" xfId="0" applyFont="1" applyBorder="1" applyAlignment="1" applyProtection="1">
      <alignment horizontal="center" vertical="center"/>
      <protection locked="0"/>
    </xf>
    <xf numFmtId="0" fontId="100" fillId="0" borderId="31" xfId="0" applyFont="1" applyBorder="1" applyProtection="1">
      <protection locked="0"/>
    </xf>
    <xf numFmtId="0" fontId="100" fillId="0" borderId="47" xfId="0" applyFont="1" applyBorder="1" applyAlignment="1" applyProtection="1">
      <alignment horizontal="center" vertical="center"/>
      <protection locked="0"/>
    </xf>
    <xf numFmtId="0" fontId="0" fillId="0" borderId="26" xfId="0" applyFont="1" applyFill="1" applyBorder="1" applyAlignment="1" applyProtection="1">
      <alignment vertical="center"/>
      <protection locked="0"/>
    </xf>
    <xf numFmtId="0" fontId="33" fillId="0" borderId="31" xfId="0" applyFont="1" applyBorder="1" applyAlignment="1">
      <alignment vertical="center" wrapText="1"/>
    </xf>
    <xf numFmtId="0" fontId="33" fillId="0" borderId="47" xfId="0" applyFont="1" applyBorder="1" applyAlignment="1">
      <alignment vertical="center" wrapText="1"/>
    </xf>
    <xf numFmtId="0" fontId="71" fillId="0" borderId="0" xfId="0" applyFont="1" applyFill="1" applyAlignment="1">
      <alignment horizontal="left" vertical="top"/>
    </xf>
    <xf numFmtId="0" fontId="110" fillId="10" borderId="6" xfId="0" applyFont="1" applyFill="1" applyBorder="1" applyAlignment="1">
      <alignment vertical="top"/>
    </xf>
    <xf numFmtId="0" fontId="13" fillId="10" borderId="7" xfId="0" applyFont="1" applyFill="1" applyBorder="1" applyAlignment="1">
      <alignment vertical="top"/>
    </xf>
    <xf numFmtId="0" fontId="0" fillId="10" borderId="7" xfId="0" applyFill="1" applyBorder="1" applyAlignment="1">
      <alignment vertical="top"/>
    </xf>
    <xf numFmtId="0" fontId="0" fillId="0" borderId="5" xfId="0" applyBorder="1" applyAlignment="1">
      <alignment horizontal="left" vertical="top"/>
    </xf>
    <xf numFmtId="0" fontId="0" fillId="0" borderId="8" xfId="0" applyBorder="1" applyAlignment="1">
      <alignment horizontal="left" vertical="top"/>
    </xf>
    <xf numFmtId="0" fontId="0" fillId="10" borderId="8" xfId="0" applyFill="1" applyBorder="1" applyAlignment="1">
      <alignment vertical="top" wrapText="1"/>
    </xf>
    <xf numFmtId="0" fontId="0" fillId="0" borderId="47" xfId="0" applyBorder="1" applyAlignment="1">
      <alignment horizontal="center" vertical="top" wrapText="1"/>
    </xf>
    <xf numFmtId="0" fontId="109" fillId="14" borderId="0" xfId="0" applyFont="1" applyFill="1" applyBorder="1" applyAlignment="1">
      <alignment vertical="top"/>
    </xf>
    <xf numFmtId="0" fontId="0" fillId="14" borderId="0" xfId="0" applyFill="1" applyBorder="1" applyAlignment="1">
      <alignment vertical="top"/>
    </xf>
    <xf numFmtId="0" fontId="0" fillId="14" borderId="5" xfId="0" applyFill="1" applyBorder="1" applyAlignment="1">
      <alignment wrapText="1"/>
    </xf>
    <xf numFmtId="0" fontId="0" fillId="14" borderId="4" xfId="0" applyFill="1" applyBorder="1" applyAlignment="1">
      <alignment horizontal="center" vertical="top"/>
    </xf>
    <xf numFmtId="0" fontId="0" fillId="14" borderId="4" xfId="0" applyFill="1" applyBorder="1" applyAlignment="1">
      <alignment horizontal="right" vertical="top"/>
    </xf>
    <xf numFmtId="0" fontId="0" fillId="14" borderId="5" xfId="0" applyFill="1" applyBorder="1" applyAlignment="1">
      <alignment vertical="top" wrapText="1"/>
    </xf>
    <xf numFmtId="0" fontId="0" fillId="14" borderId="0" xfId="0" applyFont="1" applyFill="1" applyBorder="1" applyAlignment="1">
      <alignment vertical="top"/>
    </xf>
    <xf numFmtId="0" fontId="108" fillId="14" borderId="4" xfId="0" applyFont="1" applyFill="1" applyBorder="1" applyAlignment="1">
      <alignment horizontal="left" vertical="top"/>
    </xf>
    <xf numFmtId="0" fontId="60" fillId="14" borderId="0" xfId="0" applyFont="1" applyFill="1" applyBorder="1" applyAlignment="1">
      <alignment vertical="top"/>
    </xf>
    <xf numFmtId="0" fontId="0" fillId="0" borderId="16" xfId="0" applyBorder="1" applyAlignment="1">
      <alignment horizontal="center" vertical="top"/>
    </xf>
    <xf numFmtId="0" fontId="0" fillId="0" borderId="50" xfId="0" applyBorder="1" applyAlignment="1">
      <alignment horizontal="center" vertical="top" wrapText="1"/>
    </xf>
    <xf numFmtId="0" fontId="0" fillId="2" borderId="50" xfId="0" applyFill="1" applyBorder="1" applyAlignment="1">
      <alignment horizontal="center" vertical="top"/>
    </xf>
    <xf numFmtId="0" fontId="7" fillId="6" borderId="49" xfId="0" applyFont="1" applyFill="1" applyBorder="1" applyAlignment="1"/>
    <xf numFmtId="0" fontId="7" fillId="6" borderId="4" xfId="0" applyFont="1" applyFill="1" applyBorder="1" applyAlignment="1" applyProtection="1">
      <alignment horizontal="center" vertical="center"/>
    </xf>
    <xf numFmtId="0" fontId="7" fillId="6" borderId="10" xfId="0" applyFont="1" applyFill="1" applyBorder="1" applyAlignment="1" applyProtection="1">
      <alignment vertical="center"/>
      <protection locked="0"/>
    </xf>
    <xf numFmtId="0" fontId="7" fillId="6" borderId="34" xfId="0" applyFont="1" applyFill="1" applyBorder="1" applyAlignment="1" applyProtection="1">
      <alignment vertical="center"/>
      <protection locked="0"/>
    </xf>
    <xf numFmtId="0" fontId="8" fillId="6" borderId="34" xfId="0" applyFont="1" applyFill="1" applyBorder="1" applyAlignment="1"/>
    <xf numFmtId="0" fontId="7" fillId="6" borderId="10" xfId="0" applyFont="1" applyFill="1" applyBorder="1" applyAlignment="1"/>
    <xf numFmtId="0" fontId="7" fillId="6" borderId="61" xfId="0" applyFont="1" applyFill="1" applyBorder="1" applyAlignment="1" applyProtection="1">
      <alignment vertical="top"/>
      <protection locked="0"/>
    </xf>
    <xf numFmtId="0" fontId="7" fillId="29" borderId="4" xfId="0" applyFont="1" applyFill="1" applyBorder="1" applyAlignment="1" applyProtection="1">
      <alignment horizontal="left" vertical="top"/>
    </xf>
    <xf numFmtId="0" fontId="7" fillId="29" borderId="0" xfId="0" applyFont="1" applyFill="1" applyBorder="1" applyAlignment="1" applyProtection="1">
      <alignment horizontal="left" vertical="top"/>
    </xf>
    <xf numFmtId="0" fontId="111" fillId="29" borderId="4" xfId="0" applyFont="1" applyFill="1" applyBorder="1" applyAlignment="1" applyProtection="1">
      <alignment horizontal="left" vertical="top"/>
    </xf>
    <xf numFmtId="49" fontId="33" fillId="0" borderId="0" xfId="0" applyNumberFormat="1" applyFont="1" applyBorder="1" applyAlignment="1" applyProtection="1">
      <alignment horizontal="left" vertical="top"/>
    </xf>
    <xf numFmtId="0" fontId="0" fillId="0" borderId="28" xfId="0" applyBorder="1"/>
    <xf numFmtId="0" fontId="33" fillId="0" borderId="12" xfId="0" applyFont="1" applyBorder="1" applyAlignment="1" applyProtection="1">
      <alignment horizontal="right"/>
    </xf>
    <xf numFmtId="0" fontId="0" fillId="0" borderId="12" xfId="0" applyBorder="1"/>
    <xf numFmtId="0" fontId="33" fillId="0" borderId="12" xfId="0" applyFont="1" applyBorder="1" applyAlignment="1" applyProtection="1">
      <alignment horizontal="right" vertical="top"/>
    </xf>
    <xf numFmtId="0" fontId="33" fillId="0" borderId="0" xfId="0" applyFont="1" applyBorder="1" applyAlignment="1" applyProtection="1">
      <alignment horizontal="right"/>
    </xf>
    <xf numFmtId="0" fontId="33" fillId="0" borderId="0" xfId="0" applyFont="1" applyBorder="1" applyAlignment="1" applyProtection="1">
      <alignment horizontal="right" vertical="top"/>
    </xf>
    <xf numFmtId="0" fontId="33" fillId="0" borderId="7" xfId="0" applyFont="1" applyBorder="1" applyAlignment="1" applyProtection="1">
      <alignment horizontal="right"/>
    </xf>
    <xf numFmtId="0" fontId="33" fillId="0" borderId="7" xfId="0" applyFont="1" applyBorder="1" applyAlignment="1" applyProtection="1">
      <alignment horizontal="right" vertical="top"/>
    </xf>
    <xf numFmtId="0" fontId="113" fillId="0" borderId="0" xfId="0" applyFont="1" applyAlignment="1" applyProtection="1">
      <alignment horizontal="center" vertical="center"/>
    </xf>
    <xf numFmtId="0" fontId="33" fillId="0" borderId="44" xfId="0" applyNumberFormat="1" applyFont="1" applyBorder="1" applyAlignment="1" applyProtection="1">
      <alignment horizontal="center" vertical="top"/>
    </xf>
    <xf numFmtId="0" fontId="33" fillId="0" borderId="14" xfId="0" applyNumberFormat="1" applyFont="1" applyBorder="1" applyAlignment="1" applyProtection="1">
      <alignment horizontal="center" vertical="top"/>
    </xf>
    <xf numFmtId="0" fontId="33" fillId="0" borderId="22" xfId="0" applyNumberFormat="1" applyFont="1" applyBorder="1" applyAlignment="1" applyProtection="1">
      <alignment horizontal="center" vertical="top"/>
    </xf>
    <xf numFmtId="0" fontId="7" fillId="0" borderId="0" xfId="0" applyFont="1" applyBorder="1" applyAlignment="1">
      <alignment vertical="top"/>
    </xf>
    <xf numFmtId="0" fontId="8" fillId="0" borderId="0" xfId="0" applyFont="1" applyFill="1" applyBorder="1" applyAlignment="1" applyProtection="1">
      <alignment vertical="center" wrapText="1"/>
      <protection locked="0"/>
    </xf>
    <xf numFmtId="0" fontId="7" fillId="0" borderId="0" xfId="0" applyFont="1" applyFill="1" applyBorder="1" applyAlignment="1">
      <alignment vertical="top"/>
    </xf>
    <xf numFmtId="0" fontId="33" fillId="0" borderId="25" xfId="0" applyFont="1" applyFill="1" applyBorder="1" applyAlignment="1" applyProtection="1">
      <alignment horizontal="center" vertical="center" wrapText="1"/>
      <protection locked="0"/>
    </xf>
    <xf numFmtId="0" fontId="98" fillId="0" borderId="26" xfId="0" applyFont="1" applyFill="1" applyBorder="1" applyAlignment="1" applyProtection="1">
      <alignment vertical="center" wrapText="1"/>
      <protection locked="0"/>
    </xf>
    <xf numFmtId="0" fontId="79" fillId="0" borderId="26" xfId="0" applyFont="1" applyFill="1" applyBorder="1" applyAlignment="1" applyProtection="1">
      <alignment vertical="center" wrapText="1"/>
      <protection locked="0"/>
    </xf>
    <xf numFmtId="0" fontId="79" fillId="0" borderId="47" xfId="0" applyFont="1" applyFill="1" applyBorder="1" applyAlignment="1" applyProtection="1">
      <alignment vertical="center" wrapText="1"/>
      <protection locked="0"/>
    </xf>
    <xf numFmtId="0" fontId="0" fillId="0" borderId="0" xfId="0" applyAlignment="1" applyProtection="1">
      <alignment horizontal="left" vertical="center" wrapText="1"/>
      <protection locked="0"/>
    </xf>
    <xf numFmtId="0" fontId="16" fillId="0" borderId="0" xfId="0" applyFont="1" applyFill="1" applyBorder="1" applyAlignment="1">
      <alignment vertical="top"/>
    </xf>
    <xf numFmtId="0" fontId="0" fillId="0" borderId="0" xfId="0" applyFill="1" applyBorder="1" applyAlignment="1">
      <alignment horizontal="left" vertical="top"/>
    </xf>
    <xf numFmtId="0" fontId="8" fillId="3" borderId="25" xfId="0" applyFont="1" applyFill="1" applyBorder="1" applyAlignment="1">
      <alignment vertical="top"/>
    </xf>
    <xf numFmtId="0" fontId="33" fillId="0" borderId="47" xfId="0" applyFont="1" applyFill="1" applyBorder="1" applyAlignment="1" applyProtection="1">
      <alignment horizontal="center" vertical="center" wrapText="1"/>
      <protection locked="0"/>
    </xf>
    <xf numFmtId="0" fontId="8" fillId="3" borderId="50" xfId="0" applyFont="1" applyFill="1" applyBorder="1" applyAlignment="1">
      <alignment vertical="top"/>
    </xf>
    <xf numFmtId="0" fontId="8" fillId="3" borderId="26" xfId="0" applyFont="1" applyFill="1" applyBorder="1" applyAlignment="1">
      <alignment vertical="top"/>
    </xf>
    <xf numFmtId="0" fontId="8" fillId="5" borderId="32" xfId="0" applyFont="1" applyFill="1" applyBorder="1" applyAlignment="1">
      <alignment vertical="top"/>
    </xf>
    <xf numFmtId="0" fontId="8" fillId="5" borderId="24" xfId="0" applyFont="1" applyFill="1" applyBorder="1" applyAlignment="1">
      <alignment vertical="top"/>
    </xf>
    <xf numFmtId="0" fontId="8" fillId="5" borderId="0" xfId="0" applyFont="1" applyFill="1" applyBorder="1" applyAlignment="1">
      <alignment vertical="top"/>
    </xf>
    <xf numFmtId="0" fontId="7" fillId="5" borderId="0" xfId="0" applyFont="1" applyFill="1" applyBorder="1" applyAlignment="1">
      <alignment vertical="top"/>
    </xf>
    <xf numFmtId="0" fontId="8" fillId="5" borderId="10" xfId="0" applyFont="1" applyFill="1" applyBorder="1" applyAlignment="1">
      <alignment vertical="top"/>
    </xf>
    <xf numFmtId="0" fontId="97" fillId="5" borderId="0" xfId="0" applyFont="1" applyFill="1" applyBorder="1" applyAlignment="1">
      <alignment vertical="top"/>
    </xf>
    <xf numFmtId="0" fontId="8" fillId="5" borderId="5" xfId="0" applyFont="1" applyFill="1" applyBorder="1" applyAlignment="1">
      <alignment vertical="top"/>
    </xf>
    <xf numFmtId="0" fontId="8" fillId="0" borderId="1" xfId="0" applyFont="1" applyBorder="1" applyAlignment="1" applyProtection="1">
      <alignment vertical="top"/>
    </xf>
    <xf numFmtId="0" fontId="8" fillId="0" borderId="3" xfId="0" applyFont="1" applyBorder="1" applyAlignment="1" applyProtection="1">
      <alignment vertical="top"/>
    </xf>
    <xf numFmtId="0" fontId="8" fillId="0" borderId="1" xfId="0" applyFont="1" applyFill="1" applyBorder="1" applyAlignment="1" applyProtection="1">
      <alignment vertical="top"/>
    </xf>
    <xf numFmtId="0" fontId="8" fillId="0" borderId="3" xfId="0" applyFont="1" applyFill="1" applyBorder="1" applyAlignment="1" applyProtection="1">
      <alignment vertical="top"/>
    </xf>
    <xf numFmtId="0" fontId="8" fillId="29" borderId="2" xfId="0" applyFont="1" applyFill="1" applyBorder="1" applyAlignment="1" applyProtection="1">
      <alignment vertical="top"/>
    </xf>
    <xf numFmtId="0" fontId="8" fillId="29" borderId="3" xfId="0" applyFont="1" applyFill="1" applyBorder="1" applyAlignment="1" applyProtection="1">
      <alignment vertical="top"/>
    </xf>
    <xf numFmtId="0" fontId="7" fillId="29" borderId="0" xfId="0" applyFont="1" applyFill="1" applyBorder="1" applyAlignment="1" applyProtection="1">
      <alignment vertical="center" wrapText="1"/>
    </xf>
    <xf numFmtId="0" fontId="8" fillId="29" borderId="0" xfId="0" applyFont="1" applyFill="1" applyBorder="1" applyAlignment="1" applyProtection="1">
      <alignment vertical="top"/>
    </xf>
    <xf numFmtId="0" fontId="8" fillId="29" borderId="0" xfId="0" applyFont="1" applyFill="1" applyBorder="1" applyAlignment="1" applyProtection="1">
      <alignment vertical="top" wrapText="1"/>
    </xf>
    <xf numFmtId="0" fontId="7" fillId="29" borderId="5" xfId="0" applyFont="1" applyFill="1" applyBorder="1" applyAlignment="1" applyProtection="1">
      <alignment vertical="center" wrapText="1"/>
    </xf>
    <xf numFmtId="0" fontId="8" fillId="29" borderId="5" xfId="0" applyFont="1" applyFill="1" applyBorder="1" applyAlignment="1" applyProtection="1">
      <alignment vertical="top"/>
    </xf>
    <xf numFmtId="0" fontId="8" fillId="29" borderId="5" xfId="0" applyFont="1" applyFill="1" applyBorder="1" applyAlignment="1" applyProtection="1">
      <alignment vertical="top" wrapText="1"/>
    </xf>
    <xf numFmtId="0" fontId="98" fillId="0" borderId="47" xfId="0" applyFont="1" applyFill="1" applyBorder="1" applyAlignment="1" applyProtection="1">
      <alignment vertical="center" wrapText="1"/>
      <protection locked="0"/>
    </xf>
    <xf numFmtId="0" fontId="0" fillId="0" borderId="47" xfId="0" applyFont="1" applyFill="1" applyBorder="1" applyAlignment="1" applyProtection="1">
      <alignment vertical="center"/>
      <protection locked="0"/>
    </xf>
    <xf numFmtId="0" fontId="33" fillId="0" borderId="47" xfId="0" applyFont="1" applyFill="1" applyBorder="1" applyAlignment="1">
      <alignment horizontal="center" vertical="center" wrapText="1"/>
    </xf>
    <xf numFmtId="0" fontId="79" fillId="0" borderId="47" xfId="0" applyFont="1" applyFill="1" applyBorder="1" applyAlignment="1">
      <alignment vertical="top" wrapText="1"/>
    </xf>
    <xf numFmtId="0" fontId="67" fillId="0" borderId="0" xfId="0" applyFont="1" applyFill="1" applyBorder="1" applyAlignment="1" applyProtection="1">
      <alignment horizontal="center" vertical="center"/>
      <protection locked="0"/>
    </xf>
    <xf numFmtId="0" fontId="67" fillId="0" borderId="34" xfId="0" applyFont="1" applyFill="1" applyBorder="1" applyAlignment="1" applyProtection="1">
      <alignment horizontal="center" vertical="center" wrapText="1"/>
      <protection locked="0"/>
    </xf>
    <xf numFmtId="0" fontId="67" fillId="0" borderId="34" xfId="0" applyFont="1" applyFill="1" applyBorder="1" applyAlignment="1" applyProtection="1">
      <alignment horizontal="center" vertical="center"/>
      <protection locked="0"/>
    </xf>
    <xf numFmtId="0" fontId="98" fillId="0" borderId="26" xfId="0" applyFont="1" applyFill="1" applyBorder="1" applyAlignment="1" applyProtection="1">
      <alignment horizontal="left" vertical="center" wrapText="1"/>
      <protection locked="0"/>
    </xf>
    <xf numFmtId="0" fontId="33" fillId="0" borderId="26" xfId="0" applyFont="1" applyFill="1" applyBorder="1" applyAlignment="1" applyProtection="1">
      <alignment vertical="center" wrapText="1"/>
      <protection locked="0"/>
    </xf>
    <xf numFmtId="0" fontId="33" fillId="0" borderId="26" xfId="0" applyFont="1" applyFill="1" applyBorder="1" applyAlignment="1" applyProtection="1">
      <alignment horizontal="left" vertical="center" wrapText="1"/>
      <protection locked="0"/>
    </xf>
    <xf numFmtId="0" fontId="98" fillId="0" borderId="46" xfId="0" applyFont="1" applyFill="1" applyBorder="1" applyAlignment="1" applyProtection="1">
      <alignment vertical="center" wrapText="1"/>
      <protection locked="0"/>
    </xf>
    <xf numFmtId="0" fontId="79" fillId="0" borderId="47" xfId="0" applyFont="1" applyFill="1" applyBorder="1" applyAlignment="1">
      <alignment vertical="center" wrapText="1"/>
    </xf>
    <xf numFmtId="0" fontId="80" fillId="0" borderId="26" xfId="0" applyFont="1" applyFill="1" applyBorder="1" applyAlignment="1" applyProtection="1">
      <alignment vertical="center" wrapText="1"/>
      <protection locked="0"/>
    </xf>
    <xf numFmtId="0" fontId="80" fillId="0" borderId="47" xfId="0" applyFont="1" applyFill="1" applyBorder="1" applyAlignment="1">
      <alignment vertical="center" wrapText="1"/>
    </xf>
    <xf numFmtId="0" fontId="84" fillId="0" borderId="47" xfId="0" applyFont="1" applyFill="1" applyBorder="1" applyAlignment="1">
      <alignment vertical="center" wrapText="1"/>
    </xf>
    <xf numFmtId="0" fontId="7" fillId="0" borderId="0" xfId="0" applyFont="1" applyAlignment="1" applyProtection="1">
      <alignment vertical="top"/>
    </xf>
    <xf numFmtId="0" fontId="8" fillId="29" borderId="0" xfId="0" applyFont="1" applyFill="1" applyBorder="1" applyAlignment="1" applyProtection="1">
      <alignment vertical="center" wrapText="1"/>
    </xf>
    <xf numFmtId="0" fontId="8" fillId="29" borderId="5" xfId="0" applyFont="1" applyFill="1" applyBorder="1" applyAlignment="1" applyProtection="1">
      <alignment vertical="center" wrapText="1"/>
    </xf>
    <xf numFmtId="0" fontId="7" fillId="29" borderId="4" xfId="0" applyFont="1" applyFill="1" applyBorder="1" applyAlignment="1" applyProtection="1">
      <alignment vertical="top"/>
    </xf>
    <xf numFmtId="0" fontId="7" fillId="29" borderId="0" xfId="0" applyFont="1" applyFill="1" applyBorder="1" applyAlignment="1" applyProtection="1">
      <alignment vertical="top"/>
    </xf>
    <xf numFmtId="0" fontId="7" fillId="29" borderId="6" xfId="0" applyFont="1" applyFill="1" applyBorder="1" applyAlignment="1" applyProtection="1">
      <alignment vertical="top"/>
    </xf>
    <xf numFmtId="0" fontId="7" fillId="29" borderId="7" xfId="0" applyFont="1" applyFill="1" applyBorder="1" applyAlignment="1" applyProtection="1">
      <alignment vertical="top"/>
    </xf>
    <xf numFmtId="0" fontId="8" fillId="29" borderId="7" xfId="0" applyFont="1" applyFill="1" applyBorder="1" applyAlignment="1" applyProtection="1">
      <alignment vertical="center" wrapText="1"/>
    </xf>
    <xf numFmtId="0" fontId="8" fillId="29" borderId="8" xfId="0" applyFont="1" applyFill="1" applyBorder="1" applyAlignment="1" applyProtection="1">
      <alignment vertical="center" wrapText="1"/>
    </xf>
    <xf numFmtId="0" fontId="7" fillId="3" borderId="25" xfId="0" applyFont="1" applyFill="1" applyBorder="1" applyAlignment="1">
      <alignment vertical="top"/>
    </xf>
    <xf numFmtId="0" fontId="8" fillId="3" borderId="34" xfId="0" applyFont="1" applyFill="1" applyBorder="1" applyAlignment="1">
      <alignment vertical="top"/>
    </xf>
    <xf numFmtId="0" fontId="8" fillId="3" borderId="27" xfId="0" applyFont="1" applyFill="1" applyBorder="1" applyAlignment="1">
      <alignment vertical="top"/>
    </xf>
    <xf numFmtId="0" fontId="0" fillId="0" borderId="3" xfId="0" applyBorder="1" applyAlignment="1">
      <alignment vertical="top"/>
    </xf>
    <xf numFmtId="0" fontId="16" fillId="0" borderId="0" xfId="0" applyFont="1" applyBorder="1" applyAlignment="1">
      <alignment horizontal="center" vertical="top"/>
    </xf>
    <xf numFmtId="0" fontId="16" fillId="0" borderId="1" xfId="0" applyFont="1" applyBorder="1"/>
    <xf numFmtId="0" fontId="0" fillId="14" borderId="29" xfId="0" applyFill="1" applyBorder="1" applyAlignment="1">
      <alignment wrapText="1"/>
    </xf>
    <xf numFmtId="0" fontId="16" fillId="14" borderId="42" xfId="0" applyFont="1" applyFill="1" applyBorder="1" applyAlignment="1">
      <alignment horizontal="center" vertical="center"/>
    </xf>
    <xf numFmtId="0" fontId="16" fillId="14" borderId="48" xfId="0" applyFont="1" applyFill="1" applyBorder="1" applyAlignment="1">
      <alignment horizontal="center" vertical="center"/>
    </xf>
    <xf numFmtId="0" fontId="16" fillId="14" borderId="39" xfId="0" applyFont="1" applyFill="1" applyBorder="1" applyAlignment="1">
      <alignment horizontal="center" vertical="center" wrapText="1"/>
    </xf>
    <xf numFmtId="0" fontId="16" fillId="14" borderId="48" xfId="0" applyFont="1" applyFill="1" applyBorder="1" applyAlignment="1">
      <alignment horizontal="center" vertical="center" wrapText="1"/>
    </xf>
    <xf numFmtId="0" fontId="16" fillId="14" borderId="59" xfId="0" applyFont="1" applyFill="1" applyBorder="1" applyAlignment="1">
      <alignment horizontal="center" vertical="center" wrapText="1"/>
    </xf>
    <xf numFmtId="0" fontId="0" fillId="0" borderId="29" xfId="0" applyFill="1" applyBorder="1" applyAlignment="1">
      <alignment horizontal="left" vertical="top"/>
    </xf>
    <xf numFmtId="0" fontId="16" fillId="32" borderId="35" xfId="0" applyFont="1" applyFill="1" applyBorder="1" applyAlignment="1">
      <alignment vertical="top"/>
    </xf>
    <xf numFmtId="0" fontId="16" fillId="20" borderId="83" xfId="0" applyFont="1" applyFill="1" applyBorder="1" applyAlignment="1">
      <alignment vertical="top"/>
    </xf>
    <xf numFmtId="0" fontId="16" fillId="10" borderId="83" xfId="0" applyFont="1" applyFill="1" applyBorder="1" applyAlignment="1">
      <alignment vertical="top"/>
    </xf>
    <xf numFmtId="0" fontId="16" fillId="31" borderId="83" xfId="0" applyFont="1" applyFill="1" applyBorder="1" applyAlignment="1">
      <alignment vertical="top"/>
    </xf>
    <xf numFmtId="0" fontId="16" fillId="33" borderId="42" xfId="0" applyFont="1" applyFill="1" applyBorder="1" applyAlignment="1">
      <alignment vertical="top"/>
    </xf>
    <xf numFmtId="49" fontId="8" fillId="3" borderId="17" xfId="0" applyNumberFormat="1" applyFont="1" applyFill="1" applyBorder="1" applyAlignment="1" applyProtection="1">
      <alignment horizontal="left" vertical="top"/>
    </xf>
    <xf numFmtId="0" fontId="14" fillId="14" borderId="0" xfId="0" applyFont="1" applyFill="1" applyBorder="1" applyAlignment="1">
      <alignment horizontal="left" vertical="top" wrapText="1"/>
    </xf>
    <xf numFmtId="0" fontId="116" fillId="14" borderId="4" xfId="0" applyFont="1" applyFill="1" applyBorder="1" applyAlignment="1">
      <alignment horizontal="center" vertical="top" wrapText="1"/>
    </xf>
    <xf numFmtId="0" fontId="116" fillId="14" borderId="0" xfId="0" applyFont="1" applyFill="1" applyBorder="1" applyAlignment="1">
      <alignment horizontal="left" vertical="top"/>
    </xf>
    <xf numFmtId="0" fontId="116" fillId="14" borderId="4" xfId="0" applyFont="1" applyFill="1" applyBorder="1" applyAlignment="1">
      <alignment horizontal="right" vertical="top" wrapText="1"/>
    </xf>
    <xf numFmtId="0" fontId="33" fillId="0" borderId="0" xfId="0" applyFont="1" applyAlignment="1" applyProtection="1">
      <alignment horizontal="center" vertical="center" wrapText="1"/>
    </xf>
    <xf numFmtId="0" fontId="33" fillId="0" borderId="41" xfId="0" applyNumberFormat="1" applyFont="1" applyBorder="1" applyAlignment="1" applyProtection="1">
      <alignment horizontal="center" vertical="center" wrapText="1"/>
    </xf>
    <xf numFmtId="0" fontId="33" fillId="0" borderId="23" xfId="0" applyNumberFormat="1" applyFont="1" applyBorder="1" applyAlignment="1" applyProtection="1">
      <alignment horizontal="center" vertical="center" wrapText="1"/>
    </xf>
    <xf numFmtId="0" fontId="33" fillId="0" borderId="61" xfId="0" applyNumberFormat="1" applyFont="1" applyBorder="1" applyAlignment="1" applyProtection="1">
      <alignment horizontal="center" vertical="center" wrapText="1"/>
    </xf>
    <xf numFmtId="9" fontId="73" fillId="0" borderId="75" xfId="3" applyFont="1" applyBorder="1" applyAlignment="1" applyProtection="1">
      <alignment horizontal="left" vertical="center" wrapText="1"/>
    </xf>
    <xf numFmtId="0" fontId="73" fillId="2" borderId="65" xfId="0" applyFont="1" applyFill="1" applyBorder="1" applyAlignment="1" applyProtection="1">
      <alignment horizontal="left" vertical="center" wrapText="1"/>
    </xf>
    <xf numFmtId="0" fontId="100" fillId="0" borderId="31" xfId="0" applyFont="1" applyBorder="1" applyAlignment="1" applyProtection="1">
      <alignment vertical="center" wrapText="1"/>
      <protection locked="0"/>
    </xf>
    <xf numFmtId="0" fontId="100" fillId="0" borderId="47" xfId="0" applyFont="1" applyBorder="1" applyAlignment="1" applyProtection="1">
      <alignment vertical="center" wrapText="1"/>
      <protection locked="0"/>
    </xf>
    <xf numFmtId="0" fontId="0" fillId="0" borderId="0" xfId="0" applyAlignment="1">
      <alignment vertical="center" wrapText="1"/>
    </xf>
    <xf numFmtId="0" fontId="31" fillId="0" borderId="28" xfId="0" applyFont="1" applyFill="1" applyBorder="1" applyAlignment="1">
      <alignment horizontal="right" vertical="top"/>
    </xf>
    <xf numFmtId="0" fontId="31" fillId="0" borderId="12" xfId="0" applyFont="1" applyFill="1" applyBorder="1" applyAlignment="1">
      <alignment horizontal="right" vertical="top"/>
    </xf>
    <xf numFmtId="0" fontId="31" fillId="0" borderId="29" xfId="0" applyFont="1" applyFill="1" applyBorder="1" applyAlignment="1">
      <alignment horizontal="right" vertical="top"/>
    </xf>
    <xf numFmtId="0" fontId="31" fillId="0" borderId="4" xfId="0" applyFont="1" applyFill="1" applyBorder="1" applyAlignment="1">
      <alignment horizontal="right" vertical="top"/>
    </xf>
    <xf numFmtId="0" fontId="31" fillId="0" borderId="0" xfId="0" applyFont="1" applyFill="1" applyBorder="1" applyAlignment="1">
      <alignment horizontal="right" vertical="top"/>
    </xf>
    <xf numFmtId="0" fontId="31" fillId="0" borderId="5" xfId="0" applyFont="1" applyFill="1" applyBorder="1" applyAlignment="1">
      <alignment horizontal="right" vertical="top"/>
    </xf>
    <xf numFmtId="0" fontId="31" fillId="0" borderId="6" xfId="0" applyFont="1" applyFill="1" applyBorder="1" applyAlignment="1">
      <alignment horizontal="right" vertical="top"/>
    </xf>
    <xf numFmtId="0" fontId="31" fillId="0" borderId="7" xfId="0" applyFont="1" applyFill="1" applyBorder="1" applyAlignment="1">
      <alignment horizontal="right" vertical="top"/>
    </xf>
    <xf numFmtId="0" fontId="31" fillId="0" borderId="8" xfId="0" applyFont="1" applyFill="1" applyBorder="1" applyAlignment="1">
      <alignment horizontal="right" vertical="top"/>
    </xf>
    <xf numFmtId="0" fontId="0" fillId="0" borderId="46" xfId="0" applyBorder="1" applyAlignment="1">
      <alignment horizontal="left" vertical="top" wrapText="1"/>
    </xf>
    <xf numFmtId="0" fontId="0" fillId="0" borderId="31" xfId="0" applyBorder="1" applyAlignment="1">
      <alignment horizontal="left" vertical="top" wrapText="1"/>
    </xf>
    <xf numFmtId="0" fontId="60" fillId="0" borderId="46" xfId="0" applyFont="1" applyBorder="1" applyAlignment="1">
      <alignment horizontal="left" vertical="top" wrapText="1"/>
    </xf>
    <xf numFmtId="0" fontId="60" fillId="0" borderId="49" xfId="0" applyFont="1" applyBorder="1" applyAlignment="1">
      <alignment horizontal="left" vertical="top" wrapText="1"/>
    </xf>
    <xf numFmtId="0" fontId="60" fillId="0" borderId="31" xfId="0" applyFont="1" applyBorder="1" applyAlignment="1">
      <alignment horizontal="left" vertical="top" wrapText="1"/>
    </xf>
    <xf numFmtId="0" fontId="60" fillId="14" borderId="0" xfId="0" applyFont="1" applyFill="1" applyBorder="1" applyAlignment="1">
      <alignment horizontal="left" vertical="top" wrapText="1"/>
    </xf>
    <xf numFmtId="0" fontId="60" fillId="14" borderId="5" xfId="0" applyFont="1" applyFill="1" applyBorder="1" applyAlignment="1">
      <alignment horizontal="left" vertical="top" wrapText="1"/>
    </xf>
    <xf numFmtId="0" fontId="13" fillId="0" borderId="1" xfId="0" applyFont="1" applyBorder="1" applyAlignment="1">
      <alignment horizontal="center" vertical="top"/>
    </xf>
    <xf numFmtId="0" fontId="13" fillId="0" borderId="2" xfId="0" applyFont="1" applyBorder="1" applyAlignment="1">
      <alignment horizontal="center" vertical="top"/>
    </xf>
    <xf numFmtId="0" fontId="13" fillId="0" borderId="3" xfId="0" applyFont="1" applyBorder="1" applyAlignment="1">
      <alignment horizontal="center" vertical="top"/>
    </xf>
    <xf numFmtId="0" fontId="14" fillId="14" borderId="28" xfId="0" applyFont="1" applyFill="1" applyBorder="1" applyAlignment="1">
      <alignment horizontal="left" vertical="top" wrapText="1"/>
    </xf>
    <xf numFmtId="0" fontId="14" fillId="14" borderId="12" xfId="0" applyFont="1" applyFill="1" applyBorder="1" applyAlignment="1">
      <alignment horizontal="left" vertical="top" wrapText="1"/>
    </xf>
    <xf numFmtId="0" fontId="0" fillId="14" borderId="0" xfId="0" applyFill="1" applyBorder="1" applyAlignment="1">
      <alignment horizontal="left" vertical="top" wrapText="1"/>
    </xf>
    <xf numFmtId="0" fontId="0" fillId="14" borderId="5" xfId="0" applyFill="1" applyBorder="1" applyAlignment="1">
      <alignment horizontal="left" vertical="top" wrapText="1"/>
    </xf>
    <xf numFmtId="0" fontId="34" fillId="14" borderId="0" xfId="0" applyFont="1" applyFill="1" applyBorder="1" applyAlignment="1">
      <alignment horizontal="left" vertical="top" wrapText="1"/>
    </xf>
    <xf numFmtId="0" fontId="34" fillId="14" borderId="5" xfId="0" applyFont="1" applyFill="1" applyBorder="1" applyAlignment="1">
      <alignment horizontal="left" vertical="top" wrapText="1"/>
    </xf>
    <xf numFmtId="0" fontId="16" fillId="35" borderId="51" xfId="0" applyFont="1" applyFill="1" applyBorder="1" applyAlignment="1">
      <alignment horizontal="center" vertical="center" wrapText="1"/>
    </xf>
    <xf numFmtId="0" fontId="16" fillId="35" borderId="53" xfId="0" applyFont="1" applyFill="1" applyBorder="1" applyAlignment="1">
      <alignment horizontal="center" vertical="center" wrapText="1"/>
    </xf>
    <xf numFmtId="0" fontId="16" fillId="35" borderId="54" xfId="0" applyFont="1" applyFill="1" applyBorder="1" applyAlignment="1">
      <alignment horizontal="center" vertical="center" wrapText="1"/>
    </xf>
    <xf numFmtId="0" fontId="16" fillId="35" borderId="55" xfId="0" applyFont="1" applyFill="1" applyBorder="1" applyAlignment="1">
      <alignment horizontal="center" vertical="center" wrapText="1"/>
    </xf>
    <xf numFmtId="0" fontId="16" fillId="35" borderId="37" xfId="0" applyFont="1" applyFill="1" applyBorder="1" applyAlignment="1">
      <alignment horizontal="center" vertical="center" wrapText="1"/>
    </xf>
    <xf numFmtId="0" fontId="16" fillId="35" borderId="58" xfId="0" applyFont="1" applyFill="1" applyBorder="1" applyAlignment="1">
      <alignment horizontal="center" vertical="center" wrapText="1"/>
    </xf>
    <xf numFmtId="0" fontId="0" fillId="34" borderId="75" xfId="0" applyFill="1" applyBorder="1" applyAlignment="1" applyProtection="1">
      <alignment horizontal="center" vertical="center" wrapText="1"/>
      <protection locked="0"/>
    </xf>
    <xf numFmtId="0" fontId="0" fillId="34" borderId="80" xfId="0" applyFill="1" applyBorder="1" applyAlignment="1" applyProtection="1">
      <alignment horizontal="center" vertical="center" wrapText="1"/>
      <protection locked="0"/>
    </xf>
    <xf numFmtId="0" fontId="0" fillId="34" borderId="76" xfId="0" applyFill="1" applyBorder="1" applyAlignment="1" applyProtection="1">
      <alignment horizontal="center" vertical="center" wrapText="1"/>
      <protection locked="0"/>
    </xf>
    <xf numFmtId="0" fontId="16" fillId="16" borderId="1" xfId="0" applyFont="1" applyFill="1" applyBorder="1" applyAlignment="1">
      <alignment horizontal="center" vertical="center"/>
    </xf>
    <xf numFmtId="0" fontId="16" fillId="16" borderId="2" xfId="0" applyFont="1" applyFill="1" applyBorder="1" applyAlignment="1">
      <alignment horizontal="center" vertical="center"/>
    </xf>
    <xf numFmtId="0" fontId="16" fillId="16" borderId="3" xfId="0" applyFont="1" applyFill="1" applyBorder="1" applyAlignment="1">
      <alignment horizontal="center" vertical="center"/>
    </xf>
    <xf numFmtId="0" fontId="12" fillId="20" borderId="28" xfId="0" applyFont="1" applyFill="1" applyBorder="1" applyAlignment="1">
      <alignment horizontal="center" vertical="center" wrapText="1"/>
    </xf>
    <xf numFmtId="0" fontId="12" fillId="20" borderId="12" xfId="0" applyFont="1" applyFill="1" applyBorder="1" applyAlignment="1">
      <alignment horizontal="center" vertical="center" wrapText="1"/>
    </xf>
    <xf numFmtId="0" fontId="12" fillId="20" borderId="29" xfId="0" applyFont="1" applyFill="1" applyBorder="1" applyAlignment="1">
      <alignment horizontal="center" vertical="center" wrapText="1"/>
    </xf>
    <xf numFmtId="0" fontId="11" fillId="34" borderId="75" xfId="0" applyFont="1" applyFill="1" applyBorder="1" applyAlignment="1" applyProtection="1">
      <alignment horizontal="center" vertical="center" wrapText="1"/>
      <protection locked="0"/>
    </xf>
    <xf numFmtId="0" fontId="11" fillId="34" borderId="80" xfId="0" applyFont="1" applyFill="1" applyBorder="1" applyAlignment="1" applyProtection="1">
      <alignment horizontal="center" vertical="center" wrapText="1"/>
      <protection locked="0"/>
    </xf>
    <xf numFmtId="0" fontId="11" fillId="34" borderId="76" xfId="0" applyFont="1" applyFill="1" applyBorder="1" applyAlignment="1" applyProtection="1">
      <alignment horizontal="center" vertical="center" wrapText="1"/>
      <protection locked="0"/>
    </xf>
    <xf numFmtId="0" fontId="7" fillId="3" borderId="0" xfId="0" applyFont="1" applyFill="1" applyBorder="1" applyAlignment="1" applyProtection="1">
      <alignment horizontal="left" vertical="top"/>
      <protection locked="0"/>
    </xf>
    <xf numFmtId="0" fontId="7" fillId="3" borderId="10" xfId="0" applyFont="1" applyFill="1" applyBorder="1" applyAlignment="1" applyProtection="1">
      <alignment horizontal="left" vertical="top"/>
      <protection locked="0"/>
    </xf>
    <xf numFmtId="0" fontId="8" fillId="0" borderId="28" xfId="0" applyFont="1" applyFill="1" applyBorder="1" applyAlignment="1" applyProtection="1">
      <alignment horizontal="center" vertical="center" wrapText="1"/>
      <protection locked="0"/>
    </xf>
    <xf numFmtId="0" fontId="8" fillId="0" borderId="29" xfId="0" applyFont="1" applyFill="1" applyBorder="1" applyAlignment="1" applyProtection="1">
      <alignment horizontal="center" vertical="center" wrapText="1"/>
      <protection locked="0"/>
    </xf>
    <xf numFmtId="0" fontId="8" fillId="0" borderId="4" xfId="0" applyFont="1" applyFill="1" applyBorder="1" applyAlignment="1" applyProtection="1">
      <alignment horizontal="center" vertical="center" wrapText="1"/>
      <protection locked="0"/>
    </xf>
    <xf numFmtId="0" fontId="8" fillId="0" borderId="5" xfId="0" applyFont="1" applyFill="1" applyBorder="1" applyAlignment="1" applyProtection="1">
      <alignment horizontal="center" vertical="center" wrapText="1"/>
      <protection locked="0"/>
    </xf>
    <xf numFmtId="0" fontId="8" fillId="0" borderId="6" xfId="0" applyFont="1" applyFill="1" applyBorder="1" applyAlignment="1" applyProtection="1">
      <alignment horizontal="center" vertical="center" wrapText="1"/>
      <protection locked="0"/>
    </xf>
    <xf numFmtId="0" fontId="8" fillId="0" borderId="8" xfId="0" applyFont="1" applyFill="1" applyBorder="1" applyAlignment="1" applyProtection="1">
      <alignment horizontal="center" vertical="center" wrapText="1"/>
      <protection locked="0"/>
    </xf>
    <xf numFmtId="49" fontId="7" fillId="3" borderId="22" xfId="0" applyNumberFormat="1" applyFont="1" applyFill="1" applyBorder="1" applyAlignment="1" applyProtection="1">
      <alignment horizontal="center" vertical="top"/>
      <protection locked="0"/>
    </xf>
    <xf numFmtId="49" fontId="7" fillId="3" borderId="30" xfId="0" applyNumberFormat="1" applyFont="1" applyFill="1" applyBorder="1" applyAlignment="1" applyProtection="1">
      <alignment horizontal="center" vertical="top"/>
      <protection locked="0"/>
    </xf>
    <xf numFmtId="49" fontId="7" fillId="3" borderId="22" xfId="0" applyNumberFormat="1" applyFont="1" applyFill="1" applyBorder="1" applyAlignment="1" applyProtection="1">
      <alignment horizontal="left" vertical="top" wrapText="1"/>
      <protection locked="0"/>
    </xf>
    <xf numFmtId="49" fontId="7" fillId="3" borderId="23" xfId="0" applyNumberFormat="1" applyFont="1" applyFill="1" applyBorder="1" applyAlignment="1" applyProtection="1">
      <alignment horizontal="left" vertical="top" wrapText="1"/>
      <protection locked="0"/>
    </xf>
    <xf numFmtId="49" fontId="7" fillId="3" borderId="44" xfId="0" applyNumberFormat="1" applyFont="1" applyFill="1" applyBorder="1" applyAlignment="1" applyProtection="1">
      <alignment horizontal="left" vertical="top" wrapText="1"/>
      <protection locked="0"/>
    </xf>
    <xf numFmtId="49" fontId="7" fillId="3" borderId="61" xfId="0" applyNumberFormat="1" applyFont="1" applyFill="1" applyBorder="1" applyAlignment="1" applyProtection="1">
      <alignment horizontal="left" vertical="top" wrapText="1"/>
      <protection locked="0"/>
    </xf>
    <xf numFmtId="0" fontId="8" fillId="4" borderId="54" xfId="0" applyFont="1" applyFill="1" applyBorder="1" applyAlignment="1" applyProtection="1">
      <alignment horizontal="center" vertical="center"/>
    </xf>
    <xf numFmtId="0" fontId="8" fillId="4" borderId="47" xfId="0" applyFont="1" applyFill="1" applyBorder="1" applyAlignment="1" applyProtection="1">
      <alignment horizontal="center" vertical="center"/>
    </xf>
    <xf numFmtId="0" fontId="8" fillId="4" borderId="47" xfId="0" applyFont="1" applyFill="1" applyBorder="1" applyAlignment="1">
      <alignment horizontal="center" vertical="center"/>
    </xf>
    <xf numFmtId="0" fontId="8" fillId="4" borderId="55" xfId="0" applyFont="1" applyFill="1" applyBorder="1" applyAlignment="1">
      <alignment horizontal="center" vertical="center"/>
    </xf>
    <xf numFmtId="0" fontId="93" fillId="4" borderId="26" xfId="0" applyFont="1" applyFill="1" applyBorder="1" applyAlignment="1">
      <alignment horizontal="center" vertical="center" wrapText="1"/>
    </xf>
    <xf numFmtId="0" fontId="93" fillId="4" borderId="25" xfId="0" applyFont="1" applyFill="1" applyBorder="1" applyAlignment="1">
      <alignment horizontal="center" vertical="center"/>
    </xf>
    <xf numFmtId="0" fontId="93" fillId="4" borderId="24" xfId="0" applyFont="1" applyFill="1" applyBorder="1" applyAlignment="1">
      <alignment horizontal="center" vertical="center"/>
    </xf>
    <xf numFmtId="0" fontId="93" fillId="4" borderId="27" xfId="0" applyFont="1" applyFill="1" applyBorder="1" applyAlignment="1">
      <alignment horizontal="center" vertical="center"/>
    </xf>
    <xf numFmtId="0" fontId="93" fillId="4" borderId="18" xfId="0" applyFont="1" applyFill="1" applyBorder="1" applyAlignment="1">
      <alignment horizontal="center" vertical="center"/>
    </xf>
    <xf numFmtId="0" fontId="93" fillId="4" borderId="19" xfId="0" applyFont="1" applyFill="1" applyBorder="1" applyAlignment="1">
      <alignment horizontal="center" vertical="center"/>
    </xf>
    <xf numFmtId="49" fontId="7" fillId="3" borderId="25" xfId="0" applyNumberFormat="1" applyFont="1" applyFill="1" applyBorder="1" applyAlignment="1" applyProtection="1">
      <alignment horizontal="left" vertical="top" wrapText="1"/>
      <protection locked="0"/>
    </xf>
    <xf numFmtId="49" fontId="7" fillId="3" borderId="0" xfId="0" applyNumberFormat="1" applyFont="1" applyFill="1" applyBorder="1" applyAlignment="1" applyProtection="1">
      <alignment horizontal="left" vertical="top" wrapText="1"/>
      <protection locked="0"/>
    </xf>
    <xf numFmtId="49" fontId="7" fillId="3" borderId="18" xfId="0" applyNumberFormat="1" applyFont="1" applyFill="1" applyBorder="1" applyAlignment="1" applyProtection="1">
      <alignment horizontal="left" vertical="top" wrapText="1"/>
      <protection locked="0"/>
    </xf>
    <xf numFmtId="0" fontId="8" fillId="4" borderId="32" xfId="0" applyFont="1" applyFill="1" applyBorder="1" applyAlignment="1">
      <alignment horizontal="center" vertical="top"/>
    </xf>
    <xf numFmtId="0" fontId="8" fillId="4" borderId="24" xfId="0" applyFont="1" applyFill="1" applyBorder="1" applyAlignment="1">
      <alignment horizontal="center" vertical="top"/>
    </xf>
    <xf numFmtId="0" fontId="7" fillId="6" borderId="50" xfId="0" applyFont="1" applyFill="1" applyBorder="1" applyAlignment="1" applyProtection="1">
      <alignment horizontal="center" vertical="top"/>
      <protection locked="0"/>
    </xf>
    <xf numFmtId="0" fontId="7" fillId="6" borderId="30" xfId="0" applyFont="1" applyFill="1" applyBorder="1" applyAlignment="1" applyProtection="1">
      <alignment horizontal="center" vertical="top"/>
      <protection locked="0"/>
    </xf>
    <xf numFmtId="0" fontId="93" fillId="6" borderId="16" xfId="0" applyFont="1" applyFill="1" applyBorder="1" applyAlignment="1">
      <alignment horizontal="center" vertical="top"/>
    </xf>
    <xf numFmtId="0" fontId="93" fillId="6" borderId="15" xfId="0" applyFont="1" applyFill="1" applyBorder="1" applyAlignment="1">
      <alignment horizontal="center" vertical="top"/>
    </xf>
    <xf numFmtId="0" fontId="7" fillId="0" borderId="28" xfId="0" applyFont="1" applyFill="1" applyBorder="1" applyAlignment="1" applyProtection="1">
      <alignment horizontal="center" vertical="center" wrapText="1"/>
    </xf>
    <xf numFmtId="0" fontId="7" fillId="0" borderId="29" xfId="0" applyFont="1" applyFill="1" applyBorder="1" applyAlignment="1" applyProtection="1">
      <alignment horizontal="center" vertical="center" wrapText="1"/>
    </xf>
    <xf numFmtId="0" fontId="7" fillId="0" borderId="4" xfId="0" applyFont="1" applyFill="1" applyBorder="1" applyAlignment="1" applyProtection="1">
      <alignment horizontal="center" vertical="center" wrapText="1"/>
    </xf>
    <xf numFmtId="0" fontId="7" fillId="0" borderId="5" xfId="0" applyFont="1" applyFill="1" applyBorder="1" applyAlignment="1" applyProtection="1">
      <alignment horizontal="center" vertical="center" wrapText="1"/>
    </xf>
    <xf numFmtId="0" fontId="7" fillId="0" borderId="6" xfId="0" applyFont="1" applyFill="1" applyBorder="1" applyAlignment="1" applyProtection="1">
      <alignment horizontal="center" vertical="center" wrapText="1"/>
    </xf>
    <xf numFmtId="0" fontId="7" fillId="0" borderId="8" xfId="0" applyFont="1" applyFill="1" applyBorder="1" applyAlignment="1" applyProtection="1">
      <alignment horizontal="center" vertical="center" wrapText="1"/>
    </xf>
    <xf numFmtId="0" fontId="8" fillId="0" borderId="1" xfId="0" applyFont="1" applyFill="1" applyBorder="1" applyAlignment="1" applyProtection="1">
      <alignment horizontal="left" vertical="top" wrapText="1"/>
    </xf>
    <xf numFmtId="0" fontId="8" fillId="0" borderId="3" xfId="0" applyFont="1" applyFill="1" applyBorder="1" applyAlignment="1" applyProtection="1">
      <alignment horizontal="left" vertical="top" wrapText="1"/>
    </xf>
    <xf numFmtId="0" fontId="7" fillId="6" borderId="44" xfId="0" applyFont="1" applyFill="1" applyBorder="1" applyAlignment="1" applyProtection="1">
      <alignment horizontal="left" vertical="top"/>
    </xf>
    <xf numFmtId="0" fontId="3" fillId="0" borderId="4" xfId="0" applyFont="1" applyBorder="1" applyAlignment="1">
      <alignment horizontal="left" vertical="top" wrapText="1"/>
    </xf>
    <xf numFmtId="0" fontId="3" fillId="0" borderId="0" xfId="0" applyFont="1" applyBorder="1" applyAlignment="1">
      <alignment horizontal="left" vertical="top" wrapText="1"/>
    </xf>
    <xf numFmtId="0" fontId="3" fillId="0" borderId="5" xfId="0" applyFont="1" applyBorder="1" applyAlignment="1">
      <alignment horizontal="left" vertical="top" wrapText="1"/>
    </xf>
    <xf numFmtId="0" fontId="8" fillId="29" borderId="1" xfId="0" applyFont="1" applyFill="1" applyBorder="1" applyAlignment="1" applyProtection="1">
      <alignment horizontal="left" vertical="top"/>
    </xf>
    <xf numFmtId="0" fontId="8" fillId="29" borderId="2" xfId="0" applyFont="1" applyFill="1" applyBorder="1" applyAlignment="1" applyProtection="1">
      <alignment horizontal="left" vertical="top"/>
    </xf>
    <xf numFmtId="0" fontId="7" fillId="6" borderId="43" xfId="0" applyFont="1" applyFill="1" applyBorder="1" applyAlignment="1" applyProtection="1">
      <alignment horizontal="center" vertical="top"/>
    </xf>
    <xf numFmtId="0" fontId="7" fillId="6" borderId="44" xfId="0" applyFont="1" applyFill="1" applyBorder="1" applyAlignment="1" applyProtection="1">
      <alignment horizontal="center" vertical="top"/>
    </xf>
    <xf numFmtId="0" fontId="7" fillId="6" borderId="44" xfId="0" applyFont="1" applyFill="1" applyBorder="1" applyAlignment="1" applyProtection="1">
      <alignment horizontal="center" vertical="top"/>
      <protection locked="0"/>
    </xf>
    <xf numFmtId="0" fontId="7" fillId="6" borderId="45" xfId="0" applyFont="1" applyFill="1" applyBorder="1" applyAlignment="1" applyProtection="1">
      <alignment horizontal="center" vertical="top"/>
      <protection locked="0"/>
    </xf>
    <xf numFmtId="0" fontId="93" fillId="6" borderId="52" xfId="0" applyFont="1" applyFill="1" applyBorder="1" applyAlignment="1">
      <alignment horizontal="center" vertical="top"/>
    </xf>
    <xf numFmtId="0" fontId="8" fillId="0" borderId="1" xfId="0" applyFont="1" applyBorder="1" applyAlignment="1">
      <alignment horizontal="center"/>
    </xf>
    <xf numFmtId="0" fontId="8" fillId="0" borderId="2" xfId="0" applyFont="1" applyBorder="1" applyAlignment="1">
      <alignment horizontal="center"/>
    </xf>
    <xf numFmtId="0" fontId="8" fillId="0" borderId="3" xfId="0" applyFont="1" applyBorder="1" applyAlignment="1">
      <alignment horizontal="center"/>
    </xf>
    <xf numFmtId="0" fontId="8" fillId="6" borderId="28" xfId="0" applyFont="1" applyFill="1" applyBorder="1" applyAlignment="1" applyProtection="1">
      <alignment horizontal="left" vertical="top"/>
    </xf>
    <xf numFmtId="0" fontId="8" fillId="6" borderId="9" xfId="0" applyFont="1" applyFill="1" applyBorder="1" applyAlignment="1" applyProtection="1">
      <alignment horizontal="left" vertical="top"/>
    </xf>
    <xf numFmtId="0" fontId="7" fillId="6" borderId="17" xfId="0" applyFont="1" applyFill="1" applyBorder="1" applyAlignment="1" applyProtection="1">
      <alignment horizontal="center" vertical="top"/>
    </xf>
    <xf numFmtId="0" fontId="7" fillId="6" borderId="19" xfId="0" applyFont="1" applyFill="1" applyBorder="1" applyAlignment="1" applyProtection="1">
      <alignment horizontal="center" vertical="top"/>
    </xf>
    <xf numFmtId="0" fontId="8" fillId="6" borderId="82" xfId="0" applyFont="1" applyFill="1" applyBorder="1" applyAlignment="1" applyProtection="1">
      <alignment horizontal="left" vertical="top"/>
    </xf>
    <xf numFmtId="0" fontId="8" fillId="6" borderId="12" xfId="0" applyFont="1" applyFill="1" applyBorder="1" applyAlignment="1" applyProtection="1">
      <alignment horizontal="left" vertical="top"/>
    </xf>
    <xf numFmtId="0" fontId="7" fillId="6" borderId="27" xfId="0" applyFont="1" applyFill="1" applyBorder="1" applyAlignment="1" applyProtection="1">
      <alignment horizontal="center" vertical="top"/>
    </xf>
    <xf numFmtId="0" fontId="7" fillId="6" borderId="18" xfId="0" applyFont="1" applyFill="1" applyBorder="1" applyAlignment="1" applyProtection="1">
      <alignment horizontal="center" vertical="top"/>
    </xf>
    <xf numFmtId="0" fontId="96" fillId="6" borderId="18" xfId="0" applyFont="1" applyFill="1" applyBorder="1" applyAlignment="1" applyProtection="1">
      <alignment horizontal="left" vertical="top"/>
    </xf>
    <xf numFmtId="0" fontId="96" fillId="6" borderId="20" xfId="0" applyFont="1" applyFill="1" applyBorder="1" applyAlignment="1" applyProtection="1">
      <alignment horizontal="left" vertical="top"/>
    </xf>
    <xf numFmtId="0" fontId="7" fillId="6" borderId="27" xfId="0" applyFont="1" applyFill="1" applyBorder="1" applyAlignment="1" applyProtection="1">
      <alignment horizontal="center" vertical="top"/>
      <protection locked="0"/>
    </xf>
    <xf numFmtId="0" fontId="7" fillId="6" borderId="19" xfId="0" applyFont="1" applyFill="1" applyBorder="1" applyAlignment="1" applyProtection="1">
      <alignment horizontal="center" vertical="top"/>
      <protection locked="0"/>
    </xf>
    <xf numFmtId="0" fontId="8" fillId="6" borderId="50" xfId="0" applyFont="1" applyFill="1" applyBorder="1" applyAlignment="1" applyProtection="1">
      <alignment horizontal="center" vertical="top"/>
      <protection locked="0"/>
    </xf>
    <xf numFmtId="0" fontId="8" fillId="6" borderId="30" xfId="0" applyFont="1" applyFill="1" applyBorder="1" applyAlignment="1" applyProtection="1">
      <alignment horizontal="center" vertical="top"/>
      <protection locked="0"/>
    </xf>
    <xf numFmtId="0" fontId="8" fillId="6" borderId="29" xfId="0" applyFont="1" applyFill="1" applyBorder="1" applyAlignment="1" applyProtection="1">
      <alignment horizontal="left" vertical="top"/>
    </xf>
    <xf numFmtId="0" fontId="8" fillId="3" borderId="18" xfId="0" applyFont="1" applyFill="1" applyBorder="1" applyAlignment="1">
      <alignment horizontal="center" vertical="center"/>
    </xf>
    <xf numFmtId="0" fontId="1" fillId="0" borderId="28" xfId="0" applyFont="1" applyBorder="1" applyAlignment="1">
      <alignment horizontal="center" vertical="top"/>
    </xf>
    <xf numFmtId="0" fontId="1" fillId="0" borderId="12" xfId="0" applyFont="1" applyBorder="1" applyAlignment="1">
      <alignment horizontal="center" vertical="top"/>
    </xf>
    <xf numFmtId="0" fontId="1" fillId="0" borderId="29" xfId="0" applyFont="1" applyBorder="1" applyAlignment="1">
      <alignment horizontal="center" vertical="top"/>
    </xf>
    <xf numFmtId="0" fontId="3" fillId="14" borderId="4" xfId="0" applyFont="1" applyFill="1" applyBorder="1" applyAlignment="1">
      <alignment horizontal="left" wrapText="1"/>
    </xf>
    <xf numFmtId="0" fontId="3" fillId="14" borderId="0" xfId="0" applyFont="1" applyFill="1" applyBorder="1" applyAlignment="1">
      <alignment horizontal="left" wrapText="1"/>
    </xf>
    <xf numFmtId="0" fontId="3" fillId="14" borderId="5" xfId="0" applyFont="1" applyFill="1" applyBorder="1" applyAlignment="1">
      <alignment horizontal="left" wrapText="1"/>
    </xf>
    <xf numFmtId="0" fontId="107" fillId="36" borderId="1" xfId="0" applyFont="1" applyFill="1" applyBorder="1" applyAlignment="1">
      <alignment horizontal="center" vertical="top"/>
    </xf>
    <xf numFmtId="0" fontId="107" fillId="36" borderId="2" xfId="0" applyFont="1" applyFill="1" applyBorder="1" applyAlignment="1">
      <alignment horizontal="center" vertical="top"/>
    </xf>
    <xf numFmtId="0" fontId="107" fillId="36" borderId="3" xfId="0" applyFont="1" applyFill="1" applyBorder="1" applyAlignment="1">
      <alignment horizontal="center" vertical="top"/>
    </xf>
    <xf numFmtId="0" fontId="107" fillId="36" borderId="28" xfId="0" applyFont="1" applyFill="1" applyBorder="1" applyAlignment="1">
      <alignment horizontal="center" vertical="top"/>
    </xf>
    <xf numFmtId="0" fontId="107" fillId="36" borderId="12" xfId="0" applyFont="1" applyFill="1" applyBorder="1" applyAlignment="1">
      <alignment horizontal="center" vertical="top"/>
    </xf>
    <xf numFmtId="0" fontId="107" fillId="36" borderId="29" xfId="0" applyFont="1" applyFill="1" applyBorder="1" applyAlignment="1">
      <alignment horizontal="center" vertical="top"/>
    </xf>
    <xf numFmtId="0" fontId="8" fillId="3" borderId="32" xfId="0" applyFont="1" applyFill="1" applyBorder="1" applyAlignment="1">
      <alignment vertical="top"/>
    </xf>
    <xf numFmtId="0" fontId="8" fillId="3" borderId="25" xfId="0" applyFont="1" applyFill="1" applyBorder="1" applyAlignment="1">
      <alignment vertical="top"/>
    </xf>
    <xf numFmtId="0" fontId="8" fillId="3" borderId="33" xfId="0" applyFont="1" applyFill="1" applyBorder="1" applyAlignment="1">
      <alignment vertical="top"/>
    </xf>
    <xf numFmtId="0" fontId="7" fillId="3" borderId="17" xfId="0" applyFont="1" applyFill="1" applyBorder="1" applyAlignment="1" applyProtection="1">
      <alignment horizontal="left" vertical="top" wrapText="1"/>
      <protection locked="0"/>
    </xf>
    <xf numFmtId="0" fontId="7" fillId="3" borderId="18" xfId="0" applyFont="1" applyFill="1" applyBorder="1" applyAlignment="1" applyProtection="1">
      <alignment horizontal="left" vertical="top" wrapText="1"/>
      <protection locked="0"/>
    </xf>
    <xf numFmtId="0" fontId="7" fillId="3" borderId="20" xfId="0" applyFont="1" applyFill="1" applyBorder="1" applyAlignment="1" applyProtection="1">
      <alignment horizontal="left" vertical="top" wrapText="1"/>
      <protection locked="0"/>
    </xf>
    <xf numFmtId="0" fontId="8" fillId="3" borderId="22" xfId="0" applyFont="1" applyFill="1" applyBorder="1" applyAlignment="1">
      <alignment horizontal="right" vertical="center" indent="1"/>
    </xf>
    <xf numFmtId="0" fontId="7" fillId="3" borderId="32" xfId="0" applyFont="1" applyFill="1" applyBorder="1" applyAlignment="1" applyProtection="1">
      <alignment horizontal="left" vertical="top" wrapText="1"/>
      <protection locked="0"/>
    </xf>
    <xf numFmtId="0" fontId="7" fillId="3" borderId="25" xfId="0" applyFont="1" applyFill="1" applyBorder="1" applyAlignment="1" applyProtection="1">
      <alignment horizontal="left" vertical="top" wrapText="1"/>
      <protection locked="0"/>
    </xf>
    <xf numFmtId="0" fontId="7" fillId="3" borderId="24" xfId="0" applyFont="1" applyFill="1" applyBorder="1" applyAlignment="1" applyProtection="1">
      <alignment horizontal="left" vertical="top" wrapText="1"/>
      <protection locked="0"/>
    </xf>
    <xf numFmtId="0" fontId="7" fillId="3" borderId="4" xfId="0" applyFont="1" applyFill="1" applyBorder="1" applyAlignment="1" applyProtection="1">
      <alignment horizontal="left" vertical="top" wrapText="1"/>
      <protection locked="0"/>
    </xf>
    <xf numFmtId="0" fontId="7" fillId="3" borderId="0" xfId="0" applyFont="1" applyFill="1" applyBorder="1" applyAlignment="1" applyProtection="1">
      <alignment horizontal="left" vertical="top" wrapText="1"/>
      <protection locked="0"/>
    </xf>
    <xf numFmtId="0" fontId="7" fillId="3" borderId="10" xfId="0" applyFont="1" applyFill="1" applyBorder="1" applyAlignment="1" applyProtection="1">
      <alignment horizontal="left" vertical="top" wrapText="1"/>
      <protection locked="0"/>
    </xf>
    <xf numFmtId="0" fontId="7" fillId="3" borderId="19" xfId="0" applyFont="1" applyFill="1" applyBorder="1" applyAlignment="1" applyProtection="1">
      <alignment horizontal="left" vertical="top" wrapText="1"/>
      <protection locked="0"/>
    </xf>
    <xf numFmtId="0" fontId="7" fillId="3" borderId="25" xfId="0" applyFont="1" applyFill="1" applyBorder="1" applyAlignment="1" applyProtection="1">
      <alignment horizontal="center" vertical="top"/>
      <protection locked="0"/>
    </xf>
    <xf numFmtId="0" fontId="7" fillId="3" borderId="33" xfId="0" applyFont="1" applyFill="1" applyBorder="1" applyAlignment="1" applyProtection="1">
      <alignment horizontal="center" vertical="top"/>
      <protection locked="0"/>
    </xf>
    <xf numFmtId="0" fontId="8" fillId="3" borderId="21" xfId="0" applyFont="1" applyFill="1" applyBorder="1" applyAlignment="1">
      <alignment horizontal="left" vertical="top"/>
    </xf>
    <xf numFmtId="0" fontId="8" fillId="3" borderId="22" xfId="0" applyFont="1" applyFill="1" applyBorder="1" applyAlignment="1">
      <alignment horizontal="left" vertical="top"/>
    </xf>
    <xf numFmtId="0" fontId="8" fillId="3" borderId="30" xfId="0" applyFont="1" applyFill="1" applyBorder="1" applyAlignment="1">
      <alignment horizontal="left" vertical="top"/>
    </xf>
    <xf numFmtId="0" fontId="7" fillId="3" borderId="25" xfId="0" applyFont="1" applyFill="1" applyBorder="1" applyAlignment="1" applyProtection="1">
      <alignment horizontal="left" vertical="top"/>
      <protection locked="0"/>
    </xf>
    <xf numFmtId="0" fontId="7" fillId="3" borderId="24" xfId="0" applyFont="1" applyFill="1" applyBorder="1" applyAlignment="1" applyProtection="1">
      <alignment horizontal="left" vertical="top"/>
      <protection locked="0"/>
    </xf>
    <xf numFmtId="0" fontId="7" fillId="3" borderId="18" xfId="0" applyFont="1" applyFill="1" applyBorder="1" applyAlignment="1" applyProtection="1">
      <alignment horizontal="left" vertical="top"/>
      <protection locked="0"/>
    </xf>
    <xf numFmtId="0" fontId="7" fillId="3" borderId="19" xfId="0" applyFont="1" applyFill="1" applyBorder="1" applyAlignment="1" applyProtection="1">
      <alignment horizontal="left" vertical="top"/>
      <protection locked="0"/>
    </xf>
    <xf numFmtId="49" fontId="7" fillId="3" borderId="22" xfId="0" applyNumberFormat="1" applyFont="1" applyFill="1" applyBorder="1" applyAlignment="1" applyProtection="1">
      <alignment horizontal="left" vertical="top"/>
      <protection locked="0"/>
    </xf>
    <xf numFmtId="49" fontId="7" fillId="3" borderId="30" xfId="0" applyNumberFormat="1" applyFont="1" applyFill="1" applyBorder="1" applyAlignment="1" applyProtection="1">
      <alignment horizontal="left" vertical="top"/>
      <protection locked="0"/>
    </xf>
    <xf numFmtId="0" fontId="7" fillId="3" borderId="14" xfId="0" applyFont="1" applyFill="1" applyBorder="1" applyAlignment="1" applyProtection="1">
      <alignment horizontal="left" vertical="top" wrapText="1" shrinkToFit="1"/>
      <protection locked="0"/>
    </xf>
    <xf numFmtId="0" fontId="7" fillId="3" borderId="41" xfId="0" applyFont="1" applyFill="1" applyBorder="1" applyAlignment="1" applyProtection="1">
      <alignment horizontal="left" vertical="top" wrapText="1" shrinkToFit="1"/>
      <protection locked="0"/>
    </xf>
    <xf numFmtId="0" fontId="8" fillId="3" borderId="18" xfId="0" applyFont="1" applyFill="1" applyBorder="1" applyAlignment="1">
      <alignment horizontal="right" vertical="center"/>
    </xf>
    <xf numFmtId="0" fontId="8" fillId="3" borderId="20" xfId="0" applyFont="1" applyFill="1" applyBorder="1" applyAlignment="1">
      <alignment horizontal="right" vertical="center"/>
    </xf>
    <xf numFmtId="0" fontId="7" fillId="5" borderId="39" xfId="0" applyFont="1" applyFill="1" applyBorder="1" applyAlignment="1" applyProtection="1">
      <alignment horizontal="center" vertical="top"/>
      <protection locked="0"/>
    </xf>
    <xf numFmtId="0" fontId="7" fillId="5" borderId="7" xfId="0" applyFont="1" applyFill="1" applyBorder="1" applyAlignment="1" applyProtection="1">
      <alignment horizontal="center" vertical="top"/>
      <protection locked="0"/>
    </xf>
    <xf numFmtId="0" fontId="7" fillId="5" borderId="11" xfId="0" applyFont="1" applyFill="1" applyBorder="1" applyAlignment="1" applyProtection="1">
      <alignment horizontal="center" vertical="top"/>
      <protection locked="0"/>
    </xf>
    <xf numFmtId="0" fontId="7" fillId="5" borderId="8" xfId="0" applyFont="1" applyFill="1" applyBorder="1" applyAlignment="1" applyProtection="1">
      <alignment horizontal="center" vertical="top"/>
      <protection locked="0"/>
    </xf>
    <xf numFmtId="0" fontId="7" fillId="5" borderId="6" xfId="0" applyFont="1" applyFill="1" applyBorder="1" applyAlignment="1" applyProtection="1">
      <alignment horizontal="center" vertical="top"/>
      <protection locked="0"/>
    </xf>
    <xf numFmtId="0" fontId="93" fillId="6" borderId="82" xfId="0" applyFont="1" applyFill="1" applyBorder="1" applyAlignment="1">
      <alignment horizontal="center" vertical="top"/>
    </xf>
    <xf numFmtId="0" fontId="93" fillId="6" borderId="29" xfId="0" applyFont="1" applyFill="1" applyBorder="1" applyAlignment="1">
      <alignment horizontal="center" vertical="top"/>
    </xf>
    <xf numFmtId="0" fontId="93" fillId="6" borderId="34" xfId="0" applyFont="1" applyFill="1" applyBorder="1" applyAlignment="1">
      <alignment horizontal="center" vertical="top"/>
    </xf>
    <xf numFmtId="0" fontId="93" fillId="6" borderId="5" xfId="0" applyFont="1" applyFill="1" applyBorder="1" applyAlignment="1">
      <alignment horizontal="center" vertical="top"/>
    </xf>
    <xf numFmtId="0" fontId="8" fillId="4" borderId="26" xfId="0" applyFont="1" applyFill="1" applyBorder="1" applyAlignment="1">
      <alignment horizontal="center" vertical="top"/>
    </xf>
    <xf numFmtId="0" fontId="8" fillId="4" borderId="33" xfId="0" applyFont="1" applyFill="1" applyBorder="1" applyAlignment="1">
      <alignment horizontal="center" vertical="top"/>
    </xf>
    <xf numFmtId="0" fontId="8" fillId="5" borderId="26" xfId="0" applyFont="1" applyFill="1" applyBorder="1" applyAlignment="1">
      <alignment horizontal="left" vertical="top"/>
    </xf>
    <xf numFmtId="0" fontId="8" fillId="5" borderId="25" xfId="0" applyFont="1" applyFill="1" applyBorder="1" applyAlignment="1">
      <alignment horizontal="left" vertical="top"/>
    </xf>
    <xf numFmtId="0" fontId="8" fillId="5" borderId="33" xfId="0" applyFont="1" applyFill="1" applyBorder="1" applyAlignment="1">
      <alignment horizontal="left" vertical="top"/>
    </xf>
    <xf numFmtId="0" fontId="7" fillId="5" borderId="27" xfId="0" applyFont="1" applyFill="1" applyBorder="1" applyAlignment="1" applyProtection="1">
      <alignment horizontal="left" vertical="top"/>
      <protection locked="0"/>
    </xf>
    <xf numFmtId="0" fontId="7" fillId="5" borderId="18" xfId="0" applyFont="1" applyFill="1" applyBorder="1" applyAlignment="1" applyProtection="1">
      <alignment horizontal="left" vertical="top"/>
      <protection locked="0"/>
    </xf>
    <xf numFmtId="0" fontId="7" fillId="5" borderId="20" xfId="0" applyFont="1" applyFill="1" applyBorder="1" applyAlignment="1" applyProtection="1">
      <alignment horizontal="left" vertical="top"/>
      <protection locked="0"/>
    </xf>
    <xf numFmtId="0" fontId="8" fillId="5" borderId="32" xfId="0" applyFont="1" applyFill="1" applyBorder="1" applyAlignment="1">
      <alignment horizontal="center" vertical="top"/>
    </xf>
    <xf numFmtId="0" fontId="8" fillId="5" borderId="24" xfId="0" applyFont="1" applyFill="1" applyBorder="1" applyAlignment="1">
      <alignment horizontal="center" vertical="top"/>
    </xf>
    <xf numFmtId="0" fontId="8" fillId="5" borderId="17" xfId="0" applyFont="1" applyFill="1" applyBorder="1" applyAlignment="1">
      <alignment horizontal="center" vertical="top"/>
    </xf>
    <xf numFmtId="0" fontId="8" fillId="5" borderId="19" xfId="0" applyFont="1" applyFill="1" applyBorder="1" applyAlignment="1">
      <alignment horizontal="center" vertical="top"/>
    </xf>
    <xf numFmtId="49" fontId="7" fillId="4" borderId="18" xfId="0" applyNumberFormat="1" applyFont="1" applyFill="1" applyBorder="1" applyAlignment="1" applyProtection="1">
      <alignment horizontal="center" vertical="top"/>
      <protection locked="0"/>
    </xf>
    <xf numFmtId="49" fontId="7" fillId="4" borderId="20" xfId="0" applyNumberFormat="1" applyFont="1" applyFill="1" applyBorder="1" applyAlignment="1" applyProtection="1">
      <alignment horizontal="center" vertical="top"/>
      <protection locked="0"/>
    </xf>
    <xf numFmtId="0" fontId="7" fillId="4" borderId="17" xfId="0" applyFont="1" applyFill="1" applyBorder="1" applyAlignment="1" applyProtection="1">
      <alignment horizontal="center" vertical="top"/>
      <protection locked="0"/>
    </xf>
    <xf numFmtId="0" fontId="7" fillId="4" borderId="19" xfId="0" applyFont="1" applyFill="1" applyBorder="1" applyAlignment="1" applyProtection="1">
      <alignment horizontal="center" vertical="top"/>
      <protection locked="0"/>
    </xf>
    <xf numFmtId="0" fontId="8" fillId="6" borderId="27" xfId="0" applyFont="1" applyFill="1" applyBorder="1" applyAlignment="1" applyProtection="1">
      <alignment horizontal="center" vertical="top"/>
      <protection locked="0"/>
    </xf>
    <xf numFmtId="0" fontId="8" fillId="6" borderId="19" xfId="0" applyFont="1" applyFill="1" applyBorder="1" applyAlignment="1" applyProtection="1">
      <alignment horizontal="center" vertical="top"/>
      <protection locked="0"/>
    </xf>
    <xf numFmtId="0" fontId="73" fillId="2" borderId="1" xfId="0" applyFont="1" applyFill="1" applyBorder="1" applyAlignment="1" applyProtection="1">
      <alignment horizontal="center" vertical="top"/>
    </xf>
    <xf numFmtId="0" fontId="73" fillId="2" borderId="2" xfId="0" applyFont="1" applyFill="1" applyBorder="1" applyAlignment="1" applyProtection="1">
      <alignment horizontal="center" vertical="top"/>
    </xf>
    <xf numFmtId="0" fontId="73" fillId="2" borderId="67" xfId="0" applyFont="1" applyFill="1" applyBorder="1" applyAlignment="1" applyProtection="1">
      <alignment horizontal="center" vertical="top"/>
    </xf>
    <xf numFmtId="0" fontId="73" fillId="2" borderId="66" xfId="0" applyFont="1" applyFill="1" applyBorder="1" applyAlignment="1" applyProtection="1">
      <alignment horizontal="center" vertical="top"/>
    </xf>
    <xf numFmtId="0" fontId="73" fillId="2" borderId="3" xfId="0" applyFont="1" applyFill="1" applyBorder="1" applyAlignment="1" applyProtection="1">
      <alignment horizontal="center" vertical="top"/>
    </xf>
    <xf numFmtId="0" fontId="112" fillId="0" borderId="0" xfId="0" applyFont="1" applyAlignment="1" applyProtection="1">
      <alignment horizontal="center" vertical="center"/>
    </xf>
    <xf numFmtId="0" fontId="33" fillId="0" borderId="47" xfId="0" applyFont="1" applyFill="1" applyBorder="1" applyAlignment="1" applyProtection="1">
      <alignment horizontal="center" vertical="center" wrapText="1"/>
      <protection locked="0"/>
    </xf>
    <xf numFmtId="0" fontId="33" fillId="30" borderId="50" xfId="0" applyFont="1" applyFill="1" applyBorder="1" applyAlignment="1" applyProtection="1">
      <alignment horizontal="center" vertical="top"/>
      <protection locked="0"/>
    </xf>
    <xf numFmtId="0" fontId="33" fillId="30" borderId="22" xfId="0" applyFont="1" applyFill="1" applyBorder="1" applyAlignment="1" applyProtection="1">
      <alignment horizontal="center" vertical="top"/>
      <protection locked="0"/>
    </xf>
    <xf numFmtId="0" fontId="33" fillId="30" borderId="30" xfId="0" applyFont="1" applyFill="1" applyBorder="1" applyAlignment="1" applyProtection="1">
      <alignment horizontal="center" vertical="top"/>
      <protection locked="0"/>
    </xf>
    <xf numFmtId="0" fontId="15" fillId="0" borderId="0" xfId="0" applyFont="1" applyAlignment="1" applyProtection="1">
      <alignment horizontal="center" vertical="top"/>
    </xf>
    <xf numFmtId="0" fontId="73" fillId="0" borderId="50" xfId="0" applyFont="1" applyFill="1" applyBorder="1" applyAlignment="1" applyProtection="1">
      <alignment horizontal="center" vertical="top"/>
    </xf>
    <xf numFmtId="0" fontId="73" fillId="0" borderId="22" xfId="0" applyFont="1" applyFill="1" applyBorder="1" applyAlignment="1" applyProtection="1">
      <alignment horizontal="center" vertical="top"/>
    </xf>
    <xf numFmtId="0" fontId="73" fillId="0" borderId="30" xfId="0" applyFont="1" applyFill="1" applyBorder="1" applyAlignment="1" applyProtection="1">
      <alignment horizontal="center" vertical="top"/>
    </xf>
    <xf numFmtId="0" fontId="73" fillId="2" borderId="50" xfId="0" applyFont="1" applyFill="1" applyBorder="1" applyAlignment="1" applyProtection="1">
      <alignment horizontal="center" vertical="top"/>
    </xf>
    <xf numFmtId="0" fontId="73" fillId="2" borderId="22" xfId="0" applyFont="1" applyFill="1" applyBorder="1" applyAlignment="1" applyProtection="1">
      <alignment horizontal="center" vertical="top"/>
    </xf>
    <xf numFmtId="0" fontId="73" fillId="2" borderId="30" xfId="0" applyFont="1" applyFill="1" applyBorder="1" applyAlignment="1" applyProtection="1">
      <alignment horizontal="center" vertical="top"/>
    </xf>
    <xf numFmtId="0" fontId="0" fillId="37" borderId="26" xfId="0" applyFill="1" applyBorder="1" applyAlignment="1">
      <alignment horizontal="center" vertical="center" wrapText="1"/>
    </xf>
    <xf numFmtId="0" fontId="0" fillId="37" borderId="24" xfId="0" applyFill="1" applyBorder="1" applyAlignment="1">
      <alignment horizontal="center" vertical="center" wrapText="1"/>
    </xf>
    <xf numFmtId="0" fontId="0" fillId="37" borderId="27" xfId="0" applyFill="1" applyBorder="1" applyAlignment="1">
      <alignment horizontal="center" vertical="center" wrapText="1"/>
    </xf>
    <xf numFmtId="0" fontId="0" fillId="37" borderId="19" xfId="0" applyFill="1" applyBorder="1" applyAlignment="1">
      <alignment horizontal="center" vertical="center" wrapText="1"/>
    </xf>
    <xf numFmtId="0" fontId="11" fillId="2" borderId="22" xfId="0" applyFont="1" applyFill="1" applyBorder="1" applyAlignment="1" applyProtection="1">
      <alignment horizontal="left" vertical="top" wrapText="1"/>
      <protection locked="0"/>
    </xf>
    <xf numFmtId="0" fontId="11" fillId="0" borderId="22" xfId="0" applyFont="1" applyBorder="1" applyAlignment="1" applyProtection="1">
      <alignment horizontal="left" vertical="top"/>
    </xf>
    <xf numFmtId="0" fontId="11" fillId="2" borderId="22" xfId="0" applyFont="1" applyFill="1" applyBorder="1" applyAlignment="1" applyProtection="1">
      <alignment horizontal="left" vertical="top"/>
      <protection locked="0"/>
    </xf>
    <xf numFmtId="0" fontId="11" fillId="0" borderId="22" xfId="0" applyFont="1" applyBorder="1" applyAlignment="1">
      <alignment horizontal="left" vertical="top" wrapText="1"/>
    </xf>
    <xf numFmtId="0" fontId="11" fillId="0" borderId="22" xfId="0" applyFont="1" applyBorder="1" applyAlignment="1" applyProtection="1">
      <alignment horizontal="center" vertical="top"/>
      <protection locked="0"/>
    </xf>
    <xf numFmtId="0" fontId="69" fillId="0" borderId="22" xfId="0" applyFont="1" applyBorder="1" applyAlignment="1">
      <alignment horizontal="left" vertical="top"/>
    </xf>
    <xf numFmtId="49" fontId="11" fillId="2" borderId="22" xfId="0" applyNumberFormat="1" applyFont="1" applyFill="1" applyBorder="1" applyAlignment="1">
      <alignment horizontal="left" vertical="top" wrapText="1"/>
    </xf>
    <xf numFmtId="0" fontId="11" fillId="2" borderId="22" xfId="0" applyFont="1" applyFill="1" applyBorder="1" applyAlignment="1">
      <alignment horizontal="left" vertical="top" wrapText="1"/>
    </xf>
    <xf numFmtId="0" fontId="11" fillId="0" borderId="22" xfId="0" applyFont="1" applyBorder="1" applyAlignment="1">
      <alignment horizontal="left" vertical="top"/>
    </xf>
    <xf numFmtId="0" fontId="11" fillId="2" borderId="22" xfId="0" applyFont="1" applyFill="1" applyBorder="1" applyAlignment="1">
      <alignment horizontal="left" vertical="top"/>
    </xf>
    <xf numFmtId="0" fontId="64" fillId="0" borderId="0" xfId="0" applyFont="1" applyAlignment="1" applyProtection="1">
      <alignment horizontal="center" vertical="top" wrapText="1"/>
    </xf>
    <xf numFmtId="0" fontId="11" fillId="0" borderId="22" xfId="0" applyFont="1" applyBorder="1" applyAlignment="1" applyProtection="1">
      <alignment horizontal="left" vertical="top"/>
      <protection locked="0"/>
    </xf>
    <xf numFmtId="0" fontId="33" fillId="0" borderId="25" xfId="0" applyFont="1" applyBorder="1" applyAlignment="1" applyProtection="1">
      <alignment horizontal="left" vertical="top"/>
      <protection locked="0"/>
    </xf>
    <xf numFmtId="0" fontId="33" fillId="0" borderId="24" xfId="0" applyFont="1" applyBorder="1" applyAlignment="1" applyProtection="1">
      <alignment horizontal="left" vertical="top"/>
      <protection locked="0"/>
    </xf>
    <xf numFmtId="0" fontId="33" fillId="0" borderId="26" xfId="0" applyFont="1" applyBorder="1" applyAlignment="1" applyProtection="1">
      <alignment horizontal="left" vertical="top"/>
      <protection locked="0"/>
    </xf>
    <xf numFmtId="0" fontId="33" fillId="0" borderId="46" xfId="0" applyFont="1" applyBorder="1" applyAlignment="1" applyProtection="1">
      <alignment horizontal="left" vertical="top"/>
      <protection locked="0"/>
    </xf>
    <xf numFmtId="49" fontId="0" fillId="0" borderId="18" xfId="0" applyNumberFormat="1" applyBorder="1" applyAlignment="1" applyProtection="1">
      <alignment horizontal="center" vertical="center"/>
    </xf>
    <xf numFmtId="0" fontId="0" fillId="0" borderId="18" xfId="0" applyBorder="1" applyAlignment="1" applyProtection="1">
      <alignment horizontal="center" vertical="center"/>
    </xf>
    <xf numFmtId="0" fontId="0" fillId="0" borderId="19" xfId="0" applyBorder="1" applyAlignment="1" applyProtection="1">
      <alignment horizontal="center" vertical="center"/>
    </xf>
    <xf numFmtId="0" fontId="0" fillId="0" borderId="27" xfId="0" applyBorder="1" applyAlignment="1" applyProtection="1">
      <alignment horizontal="center" vertical="center"/>
      <protection locked="0"/>
    </xf>
    <xf numFmtId="0" fontId="0" fillId="0" borderId="18" xfId="0" applyBorder="1" applyAlignment="1" applyProtection="1">
      <alignment horizontal="center" vertical="center"/>
      <protection locked="0"/>
    </xf>
    <xf numFmtId="0" fontId="0" fillId="0" borderId="19" xfId="0" applyBorder="1" applyAlignment="1" applyProtection="1">
      <alignment horizontal="center" vertical="center"/>
      <protection locked="0"/>
    </xf>
    <xf numFmtId="0" fontId="0" fillId="0" borderId="31" xfId="0" applyBorder="1" applyAlignment="1" applyProtection="1">
      <alignment horizontal="center" vertical="center"/>
      <protection locked="0"/>
    </xf>
    <xf numFmtId="0" fontId="0" fillId="0" borderId="25" xfId="0" applyBorder="1" applyAlignment="1" applyProtection="1">
      <alignment horizontal="left" vertical="top"/>
      <protection locked="0"/>
    </xf>
    <xf numFmtId="0" fontId="0" fillId="0" borderId="24" xfId="0" applyBorder="1" applyAlignment="1" applyProtection="1">
      <alignment horizontal="left" vertical="top"/>
      <protection locked="0"/>
    </xf>
    <xf numFmtId="0" fontId="0" fillId="0" borderId="26" xfId="0" applyBorder="1" applyAlignment="1" applyProtection="1">
      <alignment horizontal="left" vertical="top"/>
      <protection locked="0"/>
    </xf>
    <xf numFmtId="0" fontId="0" fillId="0" borderId="0" xfId="0" applyBorder="1" applyAlignment="1" applyProtection="1">
      <alignment horizontal="left" vertical="center"/>
      <protection locked="0"/>
    </xf>
    <xf numFmtId="0" fontId="0" fillId="0" borderId="10" xfId="0" applyBorder="1" applyAlignment="1" applyProtection="1">
      <alignment horizontal="left" vertical="center"/>
      <protection locked="0"/>
    </xf>
    <xf numFmtId="0" fontId="0" fillId="0" borderId="34" xfId="0" applyBorder="1" applyAlignment="1" applyProtection="1">
      <alignment horizontal="left" vertical="center"/>
      <protection locked="0"/>
    </xf>
    <xf numFmtId="0" fontId="0" fillId="0" borderId="0" xfId="0" applyBorder="1" applyAlignment="1" applyProtection="1">
      <alignment horizontal="left" vertical="top"/>
      <protection locked="0"/>
    </xf>
    <xf numFmtId="0" fontId="0" fillId="0" borderId="10" xfId="0" applyBorder="1" applyAlignment="1" applyProtection="1">
      <alignment horizontal="left" vertical="top"/>
      <protection locked="0"/>
    </xf>
    <xf numFmtId="0" fontId="0" fillId="0" borderId="34" xfId="0" applyBorder="1" applyAlignment="1" applyProtection="1">
      <alignment horizontal="left" vertical="top" indent="2"/>
      <protection locked="0"/>
    </xf>
    <xf numFmtId="0" fontId="0" fillId="0" borderId="0" xfId="0" applyBorder="1" applyAlignment="1" applyProtection="1">
      <alignment horizontal="left" vertical="top" indent="2"/>
      <protection locked="0"/>
    </xf>
    <xf numFmtId="0" fontId="0" fillId="0" borderId="47" xfId="0" applyBorder="1" applyAlignment="1" applyProtection="1">
      <alignment horizontal="left" vertical="center" wrapText="1"/>
    </xf>
    <xf numFmtId="0" fontId="0" fillId="0" borderId="68" xfId="0" applyBorder="1" applyAlignment="1" applyProtection="1">
      <alignment horizontal="left" vertical="center"/>
      <protection locked="0"/>
    </xf>
    <xf numFmtId="0" fontId="0" fillId="0" borderId="69" xfId="0" applyBorder="1" applyAlignment="1" applyProtection="1">
      <alignment horizontal="left" vertical="center"/>
      <protection locked="0"/>
    </xf>
    <xf numFmtId="0" fontId="0" fillId="0" borderId="70" xfId="0" applyBorder="1" applyAlignment="1" applyProtection="1">
      <alignment horizontal="left" vertical="center"/>
      <protection locked="0"/>
    </xf>
    <xf numFmtId="0" fontId="33" fillId="0" borderId="73" xfId="0" applyFont="1" applyBorder="1" applyAlignment="1" applyProtection="1">
      <alignment horizontal="center" vertical="top" wrapText="1"/>
      <protection locked="0"/>
    </xf>
    <xf numFmtId="0" fontId="33" fillId="0" borderId="74" xfId="0" applyFont="1" applyBorder="1" applyAlignment="1" applyProtection="1">
      <alignment horizontal="center" vertical="top" wrapText="1"/>
      <protection locked="0"/>
    </xf>
    <xf numFmtId="0" fontId="33" fillId="0" borderId="72" xfId="0" applyFont="1" applyBorder="1" applyAlignment="1" applyProtection="1">
      <alignment horizontal="left" vertical="top" wrapText="1"/>
      <protection locked="0"/>
    </xf>
    <xf numFmtId="0" fontId="0" fillId="0" borderId="50" xfId="0" applyBorder="1" applyAlignment="1" applyProtection="1">
      <alignment horizontal="center" vertical="center"/>
    </xf>
    <xf numFmtId="0" fontId="0" fillId="0" borderId="22" xfId="0" applyBorder="1" applyAlignment="1" applyProtection="1">
      <alignment horizontal="center" vertical="center"/>
    </xf>
    <xf numFmtId="49" fontId="0" fillId="0" borderId="47" xfId="0" applyNumberFormat="1" applyBorder="1" applyAlignment="1" applyProtection="1">
      <alignment horizontal="left" vertical="center" wrapText="1"/>
    </xf>
    <xf numFmtId="0" fontId="0" fillId="0" borderId="47" xfId="0" applyNumberFormat="1" applyBorder="1" applyAlignment="1" applyProtection="1">
      <alignment horizontal="left" vertical="center" wrapText="1"/>
    </xf>
    <xf numFmtId="0" fontId="0" fillId="0" borderId="50" xfId="0" applyBorder="1" applyAlignment="1" applyProtection="1">
      <alignment horizontal="center" vertical="center"/>
      <protection locked="0"/>
    </xf>
    <xf numFmtId="0" fontId="0" fillId="0" borderId="22" xfId="0" applyBorder="1" applyAlignment="1" applyProtection="1">
      <alignment horizontal="center" vertical="center"/>
      <protection locked="0"/>
    </xf>
    <xf numFmtId="0" fontId="0" fillId="0" borderId="47" xfId="0" applyBorder="1" applyAlignment="1" applyProtection="1">
      <alignment horizontal="left" vertical="center" wrapText="1"/>
      <protection locked="0"/>
    </xf>
    <xf numFmtId="0" fontId="18" fillId="0" borderId="0" xfId="0" applyFont="1" applyAlignment="1">
      <alignment horizontal="left" vertical="top" wrapText="1"/>
    </xf>
    <xf numFmtId="0" fontId="15" fillId="0" borderId="0" xfId="0" applyFont="1" applyAlignment="1">
      <alignment horizontal="center" vertical="top"/>
    </xf>
    <xf numFmtId="0" fontId="64" fillId="0" borderId="0" xfId="0" applyFont="1" applyAlignment="1">
      <alignment horizontal="center" vertical="top" wrapText="1"/>
    </xf>
    <xf numFmtId="0" fontId="64" fillId="0" borderId="0" xfId="0" applyFont="1" applyAlignment="1" applyProtection="1">
      <alignment horizontal="left" vertical="top" wrapText="1"/>
      <protection locked="0"/>
    </xf>
    <xf numFmtId="0" fontId="58" fillId="0" borderId="18" xfId="0" applyFont="1" applyBorder="1" applyAlignment="1" applyProtection="1">
      <alignment horizontal="center" vertical="top" wrapText="1"/>
    </xf>
    <xf numFmtId="0" fontId="0" fillId="0" borderId="18" xfId="0" applyBorder="1" applyAlignment="1" applyProtection="1">
      <alignment horizontal="left" vertical="top"/>
    </xf>
    <xf numFmtId="49" fontId="0" fillId="0" borderId="22" xfId="0" applyNumberFormat="1" applyBorder="1" applyAlignment="1" applyProtection="1">
      <alignment horizontal="left" vertical="top"/>
    </xf>
    <xf numFmtId="0" fontId="0" fillId="0" borderId="22" xfId="0" applyBorder="1" applyAlignment="1" applyProtection="1">
      <alignment horizontal="left" vertical="top"/>
    </xf>
    <xf numFmtId="0" fontId="16" fillId="0" borderId="47" xfId="0" applyFont="1" applyBorder="1" applyAlignment="1" applyProtection="1">
      <alignment horizontal="center"/>
    </xf>
    <xf numFmtId="0" fontId="64" fillId="0" borderId="18" xfId="0" applyFont="1" applyBorder="1" applyAlignment="1" applyProtection="1">
      <alignment horizontal="left" vertical="top" wrapText="1"/>
      <protection locked="0"/>
    </xf>
    <xf numFmtId="0" fontId="15" fillId="0" borderId="0" xfId="0" applyFont="1" applyAlignment="1" applyProtection="1">
      <alignment horizontal="center" vertical="center"/>
      <protection locked="0"/>
    </xf>
    <xf numFmtId="0" fontId="15" fillId="0" borderId="18" xfId="0" applyFont="1" applyBorder="1" applyAlignment="1" applyProtection="1">
      <alignment horizontal="center" vertical="center"/>
      <protection locked="0"/>
    </xf>
    <xf numFmtId="0" fontId="12" fillId="2" borderId="18" xfId="0" applyFont="1" applyFill="1" applyBorder="1" applyAlignment="1" applyProtection="1">
      <alignment horizontal="center" vertical="top"/>
      <protection locked="0"/>
    </xf>
    <xf numFmtId="49" fontId="11" fillId="2" borderId="22" xfId="0" applyNumberFormat="1" applyFont="1" applyFill="1" applyBorder="1" applyAlignment="1" applyProtection="1">
      <alignment horizontal="left" vertical="top"/>
    </xf>
    <xf numFmtId="49" fontId="11" fillId="2" borderId="18" xfId="0" applyNumberFormat="1" applyFont="1" applyFill="1" applyBorder="1" applyAlignment="1" applyProtection="1">
      <alignment horizontal="left" vertical="top"/>
    </xf>
    <xf numFmtId="49" fontId="17" fillId="2" borderId="25" xfId="0" applyNumberFormat="1" applyFont="1" applyFill="1" applyBorder="1" applyAlignment="1" applyProtection="1">
      <alignment horizontal="left" vertical="top"/>
    </xf>
    <xf numFmtId="49" fontId="17" fillId="2" borderId="18" xfId="0" applyNumberFormat="1" applyFont="1" applyFill="1" applyBorder="1" applyAlignment="1" applyProtection="1">
      <alignment horizontal="left" vertical="top"/>
    </xf>
    <xf numFmtId="49" fontId="11" fillId="2" borderId="25" xfId="0" applyNumberFormat="1" applyFont="1" applyFill="1" applyBorder="1" applyAlignment="1" applyProtection="1">
      <alignment horizontal="left" vertical="top"/>
    </xf>
    <xf numFmtId="0" fontId="11" fillId="2" borderId="18" xfId="0" applyFont="1" applyFill="1" applyBorder="1" applyAlignment="1" applyProtection="1">
      <alignment horizontal="left" vertical="top"/>
      <protection locked="0"/>
    </xf>
    <xf numFmtId="0" fontId="17" fillId="2" borderId="22" xfId="0" applyFont="1" applyFill="1" applyBorder="1" applyAlignment="1" applyProtection="1">
      <alignment horizontal="left" vertical="top"/>
      <protection locked="0"/>
    </xf>
    <xf numFmtId="0" fontId="64" fillId="0" borderId="0" xfId="0" applyFont="1" applyAlignment="1" applyProtection="1">
      <alignment horizontal="left" vertical="top"/>
      <protection locked="0"/>
    </xf>
    <xf numFmtId="0" fontId="64" fillId="0" borderId="18" xfId="0" applyFont="1" applyBorder="1" applyAlignment="1" applyProtection="1">
      <alignment horizontal="left" vertical="top"/>
      <protection locked="0"/>
    </xf>
    <xf numFmtId="0" fontId="11" fillId="0" borderId="0" xfId="0" applyFont="1" applyAlignment="1" applyProtection="1">
      <alignment horizontal="left"/>
      <protection locked="0"/>
    </xf>
    <xf numFmtId="0" fontId="11" fillId="0" borderId="0" xfId="0" applyFont="1" applyAlignment="1">
      <alignment horizontal="left"/>
    </xf>
    <xf numFmtId="0" fontId="12" fillId="0" borderId="47" xfId="0" applyFont="1" applyBorder="1" applyAlignment="1" applyProtection="1">
      <alignment horizontal="center" vertical="top"/>
      <protection locked="0"/>
    </xf>
    <xf numFmtId="0" fontId="12" fillId="0" borderId="46" xfId="0" applyFont="1" applyBorder="1" applyAlignment="1" applyProtection="1">
      <alignment horizontal="center" vertical="top" wrapText="1"/>
      <protection locked="0"/>
    </xf>
    <xf numFmtId="0" fontId="12" fillId="0" borderId="49" xfId="0" applyFont="1" applyBorder="1" applyAlignment="1" applyProtection="1">
      <alignment horizontal="center" vertical="top" wrapText="1"/>
      <protection locked="0"/>
    </xf>
    <xf numFmtId="0" fontId="12" fillId="0" borderId="31" xfId="0" applyFont="1" applyBorder="1" applyAlignment="1" applyProtection="1">
      <alignment horizontal="center" vertical="top" wrapText="1"/>
      <protection locked="0"/>
    </xf>
    <xf numFmtId="0" fontId="19" fillId="2" borderId="26" xfId="0" applyFont="1" applyFill="1" applyBorder="1" applyAlignment="1" applyProtection="1">
      <alignment horizontal="center" vertical="top"/>
      <protection locked="0"/>
    </xf>
    <xf numFmtId="0" fontId="19" fillId="2" borderId="25" xfId="0" applyFont="1" applyFill="1" applyBorder="1" applyAlignment="1" applyProtection="1">
      <alignment horizontal="center" vertical="top"/>
      <protection locked="0"/>
    </xf>
    <xf numFmtId="0" fontId="18" fillId="0" borderId="18" xfId="0" applyFont="1" applyBorder="1" applyAlignment="1" applyProtection="1">
      <alignment horizontal="left" vertical="top"/>
      <protection locked="0"/>
    </xf>
    <xf numFmtId="0" fontId="18" fillId="0" borderId="22" xfId="0" applyFont="1" applyBorder="1" applyAlignment="1" applyProtection="1">
      <alignment horizontal="left" vertical="top"/>
      <protection locked="0"/>
    </xf>
    <xf numFmtId="0" fontId="11" fillId="0" borderId="0" xfId="0" applyFont="1" applyBorder="1" applyAlignment="1" applyProtection="1">
      <alignment horizontal="left" vertical="top"/>
    </xf>
    <xf numFmtId="49" fontId="11" fillId="0" borderId="0" xfId="0" applyNumberFormat="1" applyFont="1" applyBorder="1" applyAlignment="1" applyProtection="1">
      <alignment horizontal="left" vertical="top"/>
    </xf>
    <xf numFmtId="0" fontId="23" fillId="0" borderId="6" xfId="0" applyFont="1" applyBorder="1" applyAlignment="1">
      <alignment horizontal="left" vertical="center" wrapText="1"/>
    </xf>
    <xf numFmtId="0" fontId="23" fillId="0" borderId="7" xfId="0" applyFont="1" applyBorder="1" applyAlignment="1">
      <alignment horizontal="left" vertical="center" wrapText="1"/>
    </xf>
    <xf numFmtId="0" fontId="23" fillId="0" borderId="8" xfId="0" applyFont="1" applyBorder="1" applyAlignment="1">
      <alignment horizontal="left" vertical="center" wrapText="1"/>
    </xf>
    <xf numFmtId="0" fontId="23" fillId="0" borderId="1" xfId="0" applyFont="1" applyBorder="1" applyAlignment="1">
      <alignment horizontal="left" vertical="center" wrapText="1"/>
    </xf>
    <xf numFmtId="0" fontId="23" fillId="0" borderId="2" xfId="0" applyFont="1" applyBorder="1" applyAlignment="1">
      <alignment horizontal="left" vertical="center" wrapText="1"/>
    </xf>
    <xf numFmtId="0" fontId="23" fillId="0" borderId="3" xfId="0" applyFont="1" applyBorder="1" applyAlignment="1">
      <alignment horizontal="left" vertical="center" wrapText="1"/>
    </xf>
    <xf numFmtId="0" fontId="23" fillId="0" borderId="1" xfId="0" applyFont="1" applyBorder="1" applyAlignment="1">
      <alignment horizontal="left" vertical="top" wrapText="1"/>
    </xf>
    <xf numFmtId="0" fontId="23" fillId="0" borderId="2" xfId="0" applyFont="1" applyBorder="1" applyAlignment="1">
      <alignment horizontal="left" vertical="top" wrapText="1"/>
    </xf>
    <xf numFmtId="0" fontId="23" fillId="0" borderId="3" xfId="0" applyFont="1" applyBorder="1" applyAlignment="1">
      <alignment horizontal="left" vertical="top" wrapText="1"/>
    </xf>
    <xf numFmtId="0" fontId="23" fillId="0" borderId="40" xfId="0" applyFont="1" applyBorder="1" applyAlignment="1">
      <alignment horizontal="left" vertical="top" wrapText="1"/>
    </xf>
    <xf numFmtId="0" fontId="23" fillId="0" borderId="14" xfId="0" applyFont="1" applyBorder="1" applyAlignment="1">
      <alignment horizontal="left" vertical="top" wrapText="1"/>
    </xf>
    <xf numFmtId="0" fontId="23" fillId="0" borderId="41" xfId="0" applyFont="1" applyBorder="1" applyAlignment="1">
      <alignment horizontal="left" vertical="top" wrapText="1"/>
    </xf>
    <xf numFmtId="0" fontId="23" fillId="0" borderId="6" xfId="0" applyFont="1" applyBorder="1" applyAlignment="1">
      <alignment horizontal="left" vertical="top"/>
    </xf>
    <xf numFmtId="0" fontId="23" fillId="0" borderId="7" xfId="0" applyFont="1" applyBorder="1" applyAlignment="1">
      <alignment horizontal="left" vertical="top"/>
    </xf>
    <xf numFmtId="0" fontId="23" fillId="0" borderId="8" xfId="0" applyFont="1" applyBorder="1" applyAlignment="1">
      <alignment horizontal="left" vertical="top"/>
    </xf>
    <xf numFmtId="0" fontId="24" fillId="0" borderId="28" xfId="0" applyFont="1" applyBorder="1" applyAlignment="1">
      <alignment horizontal="left" vertical="top" wrapText="1"/>
    </xf>
    <xf numFmtId="0" fontId="24" fillId="0" borderId="12" xfId="0" applyFont="1" applyBorder="1" applyAlignment="1">
      <alignment horizontal="left" vertical="top" wrapText="1"/>
    </xf>
    <xf numFmtId="0" fontId="24" fillId="0" borderId="29" xfId="0" applyFont="1" applyBorder="1" applyAlignment="1">
      <alignment horizontal="left" vertical="top" wrapText="1"/>
    </xf>
    <xf numFmtId="0" fontId="25" fillId="0" borderId="28" xfId="0" applyFont="1" applyBorder="1" applyAlignment="1">
      <alignment horizontal="left" vertical="top" wrapText="1"/>
    </xf>
    <xf numFmtId="0" fontId="25" fillId="0" borderId="12" xfId="0" applyFont="1" applyBorder="1" applyAlignment="1">
      <alignment horizontal="left" vertical="top" wrapText="1"/>
    </xf>
    <xf numFmtId="0" fontId="25" fillId="0" borderId="29" xfId="0" applyFont="1" applyBorder="1" applyAlignment="1">
      <alignment horizontal="left" vertical="top" wrapText="1"/>
    </xf>
    <xf numFmtId="0" fontId="25" fillId="0" borderId="50" xfId="0" applyFont="1" applyBorder="1" applyAlignment="1" applyProtection="1">
      <alignment horizontal="left" vertical="center" wrapText="1"/>
      <protection locked="0"/>
    </xf>
    <xf numFmtId="0" fontId="25" fillId="0" borderId="22" xfId="0" applyFont="1" applyBorder="1" applyAlignment="1" applyProtection="1">
      <alignment horizontal="left" vertical="center" wrapText="1"/>
      <protection locked="0"/>
    </xf>
    <xf numFmtId="0" fontId="25" fillId="0" borderId="23" xfId="0" applyFont="1" applyBorder="1" applyAlignment="1" applyProtection="1">
      <alignment horizontal="left" vertical="center" wrapText="1"/>
      <protection locked="0"/>
    </xf>
    <xf numFmtId="0" fontId="25" fillId="0" borderId="43" xfId="0" applyFont="1" applyBorder="1" applyAlignment="1" applyProtection="1">
      <alignment horizontal="left" vertical="center" wrapText="1"/>
      <protection locked="0"/>
    </xf>
    <xf numFmtId="0" fontId="25" fillId="0" borderId="44" xfId="0" applyFont="1" applyBorder="1" applyAlignment="1" applyProtection="1">
      <alignment horizontal="left" vertical="center" wrapText="1"/>
      <protection locked="0"/>
    </xf>
    <xf numFmtId="0" fontId="25" fillId="0" borderId="61" xfId="0" applyFont="1" applyBorder="1" applyAlignment="1" applyProtection="1">
      <alignment horizontal="left" vertical="center" wrapText="1"/>
      <protection locked="0"/>
    </xf>
    <xf numFmtId="0" fontId="25" fillId="0" borderId="54" xfId="0" applyFont="1" applyBorder="1" applyAlignment="1" applyProtection="1">
      <alignment horizontal="left" vertical="center" wrapText="1"/>
      <protection locked="0"/>
    </xf>
    <xf numFmtId="0" fontId="25" fillId="0" borderId="47" xfId="0" applyFont="1" applyBorder="1" applyAlignment="1" applyProtection="1">
      <alignment horizontal="left" vertical="center" wrapText="1"/>
      <protection locked="0"/>
    </xf>
    <xf numFmtId="0" fontId="25" fillId="0" borderId="37" xfId="0" applyFont="1" applyBorder="1" applyAlignment="1" applyProtection="1">
      <alignment horizontal="left" vertical="center" wrapText="1"/>
      <protection locked="0"/>
    </xf>
    <xf numFmtId="0" fontId="25" fillId="0" borderId="38" xfId="0" applyFont="1" applyBorder="1" applyAlignment="1" applyProtection="1">
      <alignment horizontal="left" vertical="center" wrapText="1"/>
      <protection locked="0"/>
    </xf>
    <xf numFmtId="0" fontId="24" fillId="0" borderId="51" xfId="0" applyFont="1" applyBorder="1" applyAlignment="1" applyProtection="1">
      <alignment horizontal="left" vertical="top" wrapText="1"/>
      <protection locked="0"/>
    </xf>
    <xf numFmtId="0" fontId="24" fillId="0" borderId="52" xfId="0" applyFont="1" applyBorder="1" applyAlignment="1" applyProtection="1">
      <alignment horizontal="left" vertical="top" wrapText="1"/>
      <protection locked="0"/>
    </xf>
    <xf numFmtId="0" fontId="24" fillId="0" borderId="52" xfId="0" applyFont="1" applyBorder="1" applyAlignment="1">
      <alignment horizontal="left" vertical="top" wrapText="1"/>
    </xf>
    <xf numFmtId="0" fontId="25" fillId="0" borderId="36" xfId="0" applyFont="1" applyBorder="1" applyAlignment="1" applyProtection="1">
      <alignment horizontal="center" vertical="top" wrapText="1"/>
      <protection locked="0"/>
    </xf>
    <xf numFmtId="0" fontId="25" fillId="0" borderId="31" xfId="0" applyFont="1" applyBorder="1" applyAlignment="1" applyProtection="1">
      <alignment horizontal="center" vertical="top" wrapText="1"/>
      <protection locked="0"/>
    </xf>
    <xf numFmtId="0" fontId="25" fillId="0" borderId="54" xfId="0" applyFont="1" applyBorder="1" applyAlignment="1" applyProtection="1">
      <alignment horizontal="center" vertical="top" wrapText="1"/>
      <protection locked="0"/>
    </xf>
    <xf numFmtId="0" fontId="25" fillId="0" borderId="47" xfId="0" applyFont="1" applyBorder="1" applyAlignment="1" applyProtection="1">
      <alignment horizontal="center" vertical="top" wrapText="1"/>
      <protection locked="0"/>
    </xf>
    <xf numFmtId="0" fontId="23" fillId="0" borderId="46" xfId="0" applyFont="1" applyBorder="1" applyAlignment="1" applyProtection="1">
      <alignment horizontal="left" vertical="top" wrapText="1"/>
      <protection locked="0"/>
    </xf>
    <xf numFmtId="0" fontId="23" fillId="0" borderId="56" xfId="0" applyFont="1" applyBorder="1" applyAlignment="1" applyProtection="1">
      <alignment horizontal="left" vertical="top" wrapText="1"/>
      <protection locked="0"/>
    </xf>
    <xf numFmtId="0" fontId="25" fillId="0" borderId="31" xfId="0" applyFont="1" applyBorder="1" applyAlignment="1" applyProtection="1">
      <alignment horizontal="center" vertical="center" wrapText="1"/>
      <protection locked="0"/>
    </xf>
    <xf numFmtId="0" fontId="25" fillId="0" borderId="57" xfId="0" applyFont="1" applyBorder="1" applyAlignment="1" applyProtection="1">
      <alignment horizontal="center" vertical="center" wrapText="1"/>
      <protection locked="0"/>
    </xf>
    <xf numFmtId="0" fontId="25" fillId="0" borderId="54" xfId="0" applyFont="1" applyBorder="1" applyAlignment="1">
      <alignment horizontal="left" vertical="top" wrapText="1" indent="2"/>
    </xf>
    <xf numFmtId="0" fontId="25" fillId="0" borderId="47" xfId="0" applyFont="1" applyBorder="1" applyAlignment="1">
      <alignment horizontal="left" vertical="top" wrapText="1" indent="2"/>
    </xf>
    <xf numFmtId="0" fontId="25" fillId="0" borderId="55" xfId="0" applyFont="1" applyBorder="1" applyAlignment="1">
      <alignment horizontal="left" vertical="top" wrapText="1" indent="2"/>
    </xf>
    <xf numFmtId="0" fontId="25" fillId="0" borderId="37" xfId="0" applyFont="1" applyBorder="1" applyAlignment="1">
      <alignment horizontal="left" vertical="top" wrapText="1" indent="2"/>
    </xf>
    <xf numFmtId="0" fontId="25" fillId="0" borderId="38" xfId="0" applyFont="1" applyBorder="1" applyAlignment="1">
      <alignment horizontal="left" vertical="top" wrapText="1" indent="2"/>
    </xf>
    <xf numFmtId="0" fontId="25" fillId="0" borderId="58" xfId="0" applyFont="1" applyBorder="1" applyAlignment="1">
      <alignment horizontal="left" vertical="top" wrapText="1" indent="2"/>
    </xf>
    <xf numFmtId="0" fontId="27" fillId="0" borderId="1" xfId="0" applyFont="1" applyBorder="1" applyAlignment="1" applyProtection="1">
      <alignment horizontal="center" vertical="top" wrapText="1"/>
      <protection locked="0"/>
    </xf>
    <xf numFmtId="0" fontId="27" fillId="0" borderId="2" xfId="0" applyFont="1" applyBorder="1" applyAlignment="1" applyProtection="1">
      <alignment horizontal="center" vertical="top" wrapText="1"/>
      <protection locked="0"/>
    </xf>
    <xf numFmtId="0" fontId="27" fillId="0" borderId="3" xfId="0" applyFont="1" applyBorder="1" applyAlignment="1" applyProtection="1">
      <alignment horizontal="center" vertical="top" wrapText="1"/>
      <protection locked="0"/>
    </xf>
    <xf numFmtId="0" fontId="24" fillId="0" borderId="16" xfId="0" applyFont="1" applyBorder="1" applyAlignment="1" applyProtection="1">
      <alignment horizontal="left" vertical="top" wrapText="1"/>
      <protection locked="0"/>
    </xf>
    <xf numFmtId="0" fontId="24" fillId="0" borderId="14" xfId="0" applyFont="1" applyBorder="1" applyAlignment="1" applyProtection="1">
      <alignment horizontal="left" vertical="top" wrapText="1"/>
      <protection locked="0"/>
    </xf>
    <xf numFmtId="0" fontId="24" fillId="0" borderId="41" xfId="0" applyFont="1" applyBorder="1" applyAlignment="1" applyProtection="1">
      <alignment horizontal="left" vertical="top" wrapText="1"/>
      <protection locked="0"/>
    </xf>
    <xf numFmtId="0" fontId="23" fillId="0" borderId="25" xfId="0" applyFont="1" applyBorder="1" applyAlignment="1" applyProtection="1">
      <alignment horizontal="center" vertical="top" wrapText="1"/>
      <protection locked="0"/>
    </xf>
    <xf numFmtId="0" fontId="23" fillId="0" borderId="24" xfId="0" applyFont="1" applyBorder="1" applyAlignment="1" applyProtection="1">
      <alignment horizontal="center" vertical="top" wrapText="1"/>
      <protection locked="0"/>
    </xf>
    <xf numFmtId="0" fontId="23" fillId="0" borderId="24" xfId="0" applyFont="1" applyBorder="1" applyAlignment="1" applyProtection="1">
      <alignment vertical="top" wrapText="1"/>
      <protection locked="0"/>
    </xf>
    <xf numFmtId="0" fontId="23" fillId="0" borderId="46" xfId="0" applyFont="1" applyBorder="1" applyAlignment="1" applyProtection="1">
      <alignment vertical="top" wrapText="1"/>
      <protection locked="0"/>
    </xf>
    <xf numFmtId="0" fontId="23" fillId="0" borderId="25" xfId="0" applyFont="1" applyBorder="1" applyAlignment="1" applyProtection="1">
      <alignment horizontal="left" vertical="top" wrapText="1"/>
      <protection locked="0"/>
    </xf>
    <xf numFmtId="0" fontId="23" fillId="0" borderId="33" xfId="0" applyFont="1" applyBorder="1" applyAlignment="1" applyProtection="1">
      <alignment horizontal="left" vertical="top" wrapText="1"/>
      <protection locked="0"/>
    </xf>
    <xf numFmtId="0" fontId="23" fillId="0" borderId="4" xfId="0" applyFont="1" applyBorder="1" applyAlignment="1" applyProtection="1">
      <alignment horizontal="left" vertical="center" wrapText="1"/>
      <protection locked="0"/>
    </xf>
    <xf numFmtId="0" fontId="20" fillId="0" borderId="19" xfId="0" applyFont="1" applyBorder="1" applyAlignment="1" applyProtection="1">
      <alignment horizontal="center"/>
      <protection locked="0"/>
    </xf>
    <xf numFmtId="0" fontId="20" fillId="0" borderId="31" xfId="0" applyFont="1" applyBorder="1" applyAlignment="1" applyProtection="1">
      <alignment horizontal="center"/>
      <protection locked="0"/>
    </xf>
    <xf numFmtId="0" fontId="20" fillId="0" borderId="24" xfId="0" applyFont="1" applyBorder="1" applyAlignment="1" applyProtection="1">
      <alignment horizontal="center"/>
      <protection locked="0"/>
    </xf>
    <xf numFmtId="0" fontId="20" fillId="0" borderId="46" xfId="0" applyFont="1" applyBorder="1" applyAlignment="1" applyProtection="1">
      <alignment horizontal="center"/>
      <protection locked="0"/>
    </xf>
    <xf numFmtId="0" fontId="23" fillId="0" borderId="27" xfId="0" applyFont="1" applyBorder="1" applyAlignment="1" applyProtection="1">
      <alignment horizontal="left" vertical="center" wrapText="1"/>
      <protection locked="0"/>
    </xf>
    <xf numFmtId="0" fontId="23" fillId="0" borderId="50" xfId="0" applyFont="1" applyBorder="1" applyAlignment="1" applyProtection="1">
      <alignment horizontal="left" vertical="center" wrapText="1"/>
      <protection locked="0"/>
    </xf>
    <xf numFmtId="0" fontId="23" fillId="0" borderId="19" xfId="0" applyFont="1" applyBorder="1" applyAlignment="1" applyProtection="1">
      <alignment vertical="top" wrapText="1"/>
      <protection locked="0"/>
    </xf>
    <xf numFmtId="0" fontId="23" fillId="0" borderId="31" xfId="0" applyFont="1" applyBorder="1" applyAlignment="1" applyProtection="1">
      <alignment vertical="top" wrapText="1"/>
      <protection locked="0"/>
    </xf>
    <xf numFmtId="0" fontId="23" fillId="0" borderId="30" xfId="0" applyFont="1" applyBorder="1" applyAlignment="1" applyProtection="1">
      <alignment vertical="top" wrapText="1"/>
      <protection locked="0"/>
    </xf>
    <xf numFmtId="0" fontId="23" fillId="0" borderId="47" xfId="0" applyFont="1" applyBorder="1" applyAlignment="1" applyProtection="1">
      <alignment vertical="top" wrapText="1"/>
      <protection locked="0"/>
    </xf>
    <xf numFmtId="0" fontId="25" fillId="0" borderId="0" xfId="0" applyFont="1" applyAlignment="1" applyProtection="1">
      <alignment horizontal="center" vertical="top" wrapText="1"/>
      <protection locked="0"/>
    </xf>
    <xf numFmtId="0" fontId="25" fillId="0" borderId="5" xfId="0" applyFont="1" applyBorder="1" applyAlignment="1" applyProtection="1">
      <alignment horizontal="center" vertical="top" wrapText="1"/>
      <protection locked="0"/>
    </xf>
    <xf numFmtId="0" fontId="25" fillId="0" borderId="18" xfId="0" applyFont="1" applyBorder="1" applyAlignment="1" applyProtection="1">
      <alignment horizontal="center" vertical="top" wrapText="1"/>
      <protection locked="0"/>
    </xf>
    <xf numFmtId="0" fontId="25" fillId="0" borderId="20" xfId="0" applyFont="1" applyBorder="1" applyAlignment="1" applyProtection="1">
      <alignment horizontal="center" vertical="top" wrapText="1"/>
      <protection locked="0"/>
    </xf>
    <xf numFmtId="0" fontId="23" fillId="0" borderId="54" xfId="0" applyFont="1" applyBorder="1" applyAlignment="1" applyProtection="1">
      <alignment horizontal="left" vertical="top" wrapText="1"/>
      <protection locked="0"/>
    </xf>
    <xf numFmtId="0" fontId="23" fillId="0" borderId="47" xfId="0" applyFont="1" applyBorder="1" applyAlignment="1" applyProtection="1">
      <alignment horizontal="left" vertical="top" wrapText="1"/>
      <protection locked="0"/>
    </xf>
    <xf numFmtId="0" fontId="25" fillId="0" borderId="47" xfId="0" applyFont="1" applyBorder="1" applyAlignment="1" applyProtection="1">
      <alignment horizontal="left" vertical="top" wrapText="1"/>
      <protection locked="0"/>
    </xf>
    <xf numFmtId="0" fontId="25" fillId="0" borderId="47" xfId="0" applyFont="1" applyBorder="1" applyAlignment="1">
      <alignment horizontal="left" vertical="top" wrapText="1"/>
    </xf>
    <xf numFmtId="0" fontId="25" fillId="0" borderId="55" xfId="0" applyFont="1" applyBorder="1" applyAlignment="1">
      <alignment horizontal="left" vertical="top" wrapText="1"/>
    </xf>
    <xf numFmtId="0" fontId="25" fillId="0" borderId="54" xfId="0" applyFont="1" applyBorder="1" applyAlignment="1" applyProtection="1">
      <alignment horizontal="center" vertical="center" wrapText="1"/>
      <protection locked="0"/>
    </xf>
    <xf numFmtId="0" fontId="25" fillId="0" borderId="47" xfId="0" applyFont="1" applyBorder="1" applyAlignment="1" applyProtection="1">
      <alignment horizontal="center" vertical="center" wrapText="1"/>
      <protection locked="0"/>
    </xf>
    <xf numFmtId="49" fontId="25" fillId="0" borderId="47" xfId="0" applyNumberFormat="1" applyFont="1" applyBorder="1" applyAlignment="1" applyProtection="1">
      <alignment horizontal="center" vertical="center" wrapText="1"/>
      <protection locked="0"/>
    </xf>
    <xf numFmtId="0" fontId="25" fillId="0" borderId="55" xfId="0" applyFont="1" applyBorder="1" applyAlignment="1" applyProtection="1">
      <alignment horizontal="center" vertical="center" wrapText="1"/>
      <protection locked="0"/>
    </xf>
    <xf numFmtId="0" fontId="25" fillId="0" borderId="26" xfId="0" applyFont="1" applyBorder="1" applyAlignment="1" applyProtection="1">
      <alignment horizontal="center" vertical="center" wrapText="1"/>
      <protection locked="0"/>
    </xf>
    <xf numFmtId="0" fontId="25" fillId="0" borderId="24" xfId="0" applyFont="1" applyBorder="1" applyAlignment="1" applyProtection="1">
      <alignment horizontal="center" vertical="center" wrapText="1"/>
      <protection locked="0"/>
    </xf>
    <xf numFmtId="0" fontId="25" fillId="0" borderId="34" xfId="0" applyFont="1" applyBorder="1" applyAlignment="1" applyProtection="1">
      <alignment horizontal="center" vertical="center" wrapText="1"/>
      <protection locked="0"/>
    </xf>
    <xf numFmtId="0" fontId="25" fillId="0" borderId="10" xfId="0" applyFont="1" applyBorder="1" applyAlignment="1" applyProtection="1">
      <alignment horizontal="center" vertical="center" wrapText="1"/>
      <protection locked="0"/>
    </xf>
    <xf numFmtId="0" fontId="25" fillId="0" borderId="27" xfId="0" applyFont="1" applyBorder="1" applyAlignment="1" applyProtection="1">
      <alignment horizontal="center" vertical="center" wrapText="1"/>
      <protection locked="0"/>
    </xf>
    <xf numFmtId="0" fontId="25" fillId="0" borderId="19" xfId="0" applyFont="1" applyBorder="1" applyAlignment="1" applyProtection="1">
      <alignment horizontal="center" vertical="center" wrapText="1"/>
      <protection locked="0"/>
    </xf>
    <xf numFmtId="0" fontId="24" fillId="0" borderId="54" xfId="0" applyFont="1" applyBorder="1" applyAlignment="1" applyProtection="1">
      <alignment horizontal="left" vertical="top" wrapText="1"/>
      <protection locked="0"/>
    </xf>
    <xf numFmtId="0" fontId="24" fillId="0" borderId="47" xfId="0" applyFont="1" applyBorder="1" applyAlignment="1" applyProtection="1">
      <alignment horizontal="left" vertical="top" wrapText="1"/>
      <protection locked="0"/>
    </xf>
    <xf numFmtId="0" fontId="24" fillId="0" borderId="47" xfId="0" applyFont="1" applyBorder="1" applyAlignment="1" applyProtection="1">
      <alignment vertical="top" wrapText="1"/>
      <protection locked="0"/>
    </xf>
    <xf numFmtId="0" fontId="24" fillId="0" borderId="55" xfId="0" applyFont="1" applyBorder="1" applyAlignment="1" applyProtection="1">
      <alignment horizontal="left" vertical="top" wrapText="1"/>
      <protection locked="0"/>
    </xf>
    <xf numFmtId="0" fontId="22" fillId="0" borderId="28" xfId="0" applyFont="1" applyBorder="1" applyAlignment="1" applyProtection="1">
      <alignment horizontal="center" vertical="center" wrapText="1"/>
      <protection locked="0"/>
    </xf>
    <xf numFmtId="0" fontId="22" fillId="0" borderId="12" xfId="0" applyFont="1" applyBorder="1" applyAlignment="1" applyProtection="1">
      <alignment horizontal="center" vertical="center" wrapText="1"/>
      <protection locked="0"/>
    </xf>
    <xf numFmtId="0" fontId="22" fillId="0" borderId="29" xfId="0" applyFont="1" applyBorder="1" applyAlignment="1" applyProtection="1">
      <alignment horizontal="center" vertical="center" wrapText="1"/>
      <protection locked="0"/>
    </xf>
    <xf numFmtId="0" fontId="22" fillId="0" borderId="6" xfId="0" applyFont="1" applyBorder="1" applyAlignment="1" applyProtection="1">
      <alignment horizontal="center" vertical="center" wrapText="1"/>
      <protection locked="0"/>
    </xf>
    <xf numFmtId="0" fontId="22" fillId="0" borderId="7" xfId="0" applyFont="1" applyBorder="1" applyAlignment="1" applyProtection="1">
      <alignment horizontal="center" vertical="center" wrapText="1"/>
      <protection locked="0"/>
    </xf>
    <xf numFmtId="0" fontId="22" fillId="0" borderId="8" xfId="0" applyFont="1" applyBorder="1" applyAlignment="1" applyProtection="1">
      <alignment horizontal="center" vertical="center" wrapText="1"/>
      <protection locked="0"/>
    </xf>
    <xf numFmtId="0" fontId="23" fillId="0" borderId="51" xfId="0" applyFont="1" applyBorder="1" applyAlignment="1" applyProtection="1">
      <alignment horizontal="left" vertical="top" wrapText="1"/>
      <protection locked="0"/>
    </xf>
    <xf numFmtId="0" fontId="23" fillId="0" borderId="52" xfId="0" applyFont="1" applyBorder="1" applyAlignment="1" applyProtection="1">
      <alignment horizontal="left" vertical="top" wrapText="1"/>
      <protection locked="0"/>
    </xf>
    <xf numFmtId="0" fontId="23" fillId="0" borderId="53" xfId="0" applyFont="1" applyBorder="1" applyAlignment="1" applyProtection="1">
      <alignment horizontal="left" vertical="top" wrapText="1"/>
      <protection locked="0"/>
    </xf>
    <xf numFmtId="0" fontId="24" fillId="0" borderId="47" xfId="0" applyFont="1" applyBorder="1" applyAlignment="1" applyProtection="1">
      <alignment horizontal="left" wrapText="1"/>
      <protection locked="0"/>
    </xf>
    <xf numFmtId="0" fontId="25" fillId="0" borderId="60" xfId="0" applyFont="1" applyBorder="1" applyAlignment="1" applyProtection="1">
      <alignment horizontal="center" vertical="center" wrapText="1"/>
      <protection locked="0"/>
    </xf>
    <xf numFmtId="0" fontId="25" fillId="0" borderId="44" xfId="0" applyFont="1" applyBorder="1" applyAlignment="1" applyProtection="1">
      <alignment horizontal="center" vertical="center" wrapText="1"/>
      <protection locked="0"/>
    </xf>
    <xf numFmtId="0" fontId="25" fillId="0" borderId="61" xfId="0" applyFont="1" applyBorder="1" applyAlignment="1" applyProtection="1">
      <alignment horizontal="center" vertical="center" wrapText="1"/>
      <protection locked="0"/>
    </xf>
    <xf numFmtId="0" fontId="25" fillId="0" borderId="28" xfId="0" applyFont="1" applyBorder="1" applyAlignment="1" applyProtection="1">
      <alignment vertical="top" wrapText="1"/>
      <protection locked="0"/>
    </xf>
    <xf numFmtId="0" fontId="25" fillId="0" borderId="12" xfId="0" applyFont="1" applyBorder="1" applyAlignment="1" applyProtection="1">
      <alignment vertical="top" wrapText="1"/>
      <protection locked="0"/>
    </xf>
    <xf numFmtId="0" fontId="25" fillId="0" borderId="29" xfId="0" applyFont="1" applyBorder="1" applyAlignment="1" applyProtection="1">
      <alignment vertical="top" wrapText="1"/>
      <protection locked="0"/>
    </xf>
    <xf numFmtId="0" fontId="25" fillId="0" borderId="0" xfId="0" applyFont="1" applyAlignment="1">
      <alignment horizontal="center"/>
    </xf>
    <xf numFmtId="0" fontId="25" fillId="0" borderId="6" xfId="0" applyFont="1" applyBorder="1" applyAlignment="1" applyProtection="1">
      <alignment horizontal="center" vertical="center" wrapText="1"/>
      <protection locked="0"/>
    </xf>
    <xf numFmtId="0" fontId="25" fillId="0" borderId="7" xfId="0" applyFont="1" applyBorder="1" applyAlignment="1" applyProtection="1">
      <alignment horizontal="center" vertical="center" wrapText="1"/>
      <protection locked="0"/>
    </xf>
    <xf numFmtId="0" fontId="25" fillId="0" borderId="8" xfId="0" applyFont="1" applyBorder="1" applyAlignment="1" applyProtection="1">
      <alignment horizontal="center" vertical="center" wrapText="1"/>
      <protection locked="0"/>
    </xf>
    <xf numFmtId="0" fontId="25" fillId="0" borderId="22" xfId="0" applyFont="1" applyBorder="1" applyAlignment="1" applyProtection="1">
      <alignment horizontal="center" vertical="center" wrapText="1"/>
      <protection locked="0"/>
    </xf>
    <xf numFmtId="0" fontId="25" fillId="0" borderId="23" xfId="0" applyFont="1" applyBorder="1" applyAlignment="1" applyProtection="1">
      <alignment horizontal="center" vertical="center" wrapText="1"/>
      <protection locked="0"/>
    </xf>
    <xf numFmtId="0" fontId="25" fillId="0" borderId="21" xfId="0" applyFont="1" applyBorder="1" applyAlignment="1" applyProtection="1">
      <alignment horizontal="center" vertical="center" wrapText="1"/>
      <protection locked="0"/>
    </xf>
    <xf numFmtId="0" fontId="24" fillId="0" borderId="1" xfId="0" applyFont="1" applyBorder="1" applyAlignment="1">
      <alignment horizontal="left" vertical="top" wrapText="1"/>
    </xf>
    <xf numFmtId="0" fontId="24" fillId="0" borderId="2" xfId="0" applyFont="1" applyBorder="1" applyAlignment="1">
      <alignment horizontal="left" vertical="top" wrapText="1"/>
    </xf>
    <xf numFmtId="0" fontId="24" fillId="0" borderId="3" xfId="0" applyFont="1" applyBorder="1" applyAlignment="1">
      <alignment horizontal="left" vertical="top" wrapText="1"/>
    </xf>
    <xf numFmtId="0" fontId="25" fillId="0" borderId="17" xfId="0" applyFont="1" applyBorder="1" applyAlignment="1" applyProtection="1">
      <alignment horizontal="center" vertical="center" wrapText="1"/>
      <protection locked="0"/>
    </xf>
    <xf numFmtId="0" fontId="25" fillId="0" borderId="18" xfId="0" applyFont="1" applyBorder="1" applyAlignment="1" applyProtection="1">
      <alignment horizontal="center" vertical="center" wrapText="1"/>
      <protection locked="0"/>
    </xf>
    <xf numFmtId="0" fontId="25" fillId="0" borderId="20" xfId="0" applyFont="1" applyBorder="1" applyAlignment="1" applyProtection="1">
      <alignment horizontal="center" vertical="center" wrapText="1"/>
      <protection locked="0"/>
    </xf>
    <xf numFmtId="0" fontId="27" fillId="0" borderId="28" xfId="0" applyFont="1" applyBorder="1" applyAlignment="1">
      <alignment horizontal="center" vertical="center" wrapText="1"/>
    </xf>
    <xf numFmtId="0" fontId="27" fillId="0" borderId="12" xfId="0" applyFont="1" applyBorder="1" applyAlignment="1">
      <alignment horizontal="center" vertical="center" wrapText="1"/>
    </xf>
    <xf numFmtId="0" fontId="27" fillId="0" borderId="29" xfId="0" applyFont="1" applyBorder="1" applyAlignment="1">
      <alignment horizontal="center" vertical="center" wrapText="1"/>
    </xf>
    <xf numFmtId="0" fontId="27" fillId="0" borderId="4" xfId="0" applyFont="1" applyBorder="1" applyAlignment="1">
      <alignment horizontal="center" vertical="center" wrapText="1"/>
    </xf>
    <xf numFmtId="0" fontId="27" fillId="0" borderId="0" xfId="0" applyFont="1" applyAlignment="1">
      <alignment horizontal="center" vertical="center" wrapText="1"/>
    </xf>
    <xf numFmtId="0" fontId="27" fillId="0" borderId="5" xfId="0" applyFont="1" applyBorder="1" applyAlignment="1">
      <alignment horizontal="center" vertical="center" wrapText="1"/>
    </xf>
    <xf numFmtId="0" fontId="23" fillId="0" borderId="52" xfId="0" applyFont="1" applyBorder="1" applyAlignment="1">
      <alignment vertical="top" wrapText="1"/>
    </xf>
    <xf numFmtId="0" fontId="24" fillId="0" borderId="52" xfId="0" applyFont="1" applyBorder="1" applyAlignment="1">
      <alignment vertical="top" wrapText="1"/>
    </xf>
    <xf numFmtId="165" fontId="25" fillId="0" borderId="54" xfId="0" applyNumberFormat="1" applyFont="1" applyBorder="1" applyAlignment="1">
      <alignment horizontal="center" vertical="center" wrapText="1"/>
    </xf>
    <xf numFmtId="165" fontId="25" fillId="0" borderId="37" xfId="0" applyNumberFormat="1" applyFont="1" applyBorder="1" applyAlignment="1">
      <alignment horizontal="center" vertical="center" wrapText="1"/>
    </xf>
    <xf numFmtId="165" fontId="25" fillId="0" borderId="47" xfId="0" applyNumberFormat="1" applyFont="1" applyBorder="1" applyAlignment="1">
      <alignment horizontal="center" vertical="center" wrapText="1"/>
    </xf>
    <xf numFmtId="165" fontId="25" fillId="0" borderId="38" xfId="0" applyNumberFormat="1" applyFont="1" applyBorder="1" applyAlignment="1">
      <alignment horizontal="center" vertical="center" wrapText="1"/>
    </xf>
    <xf numFmtId="165" fontId="25" fillId="0" borderId="55" xfId="0" applyNumberFormat="1" applyFont="1" applyBorder="1" applyAlignment="1">
      <alignment horizontal="center" vertical="center" wrapText="1"/>
    </xf>
    <xf numFmtId="165" fontId="25" fillId="0" borderId="58" xfId="0" applyNumberFormat="1" applyFont="1" applyBorder="1" applyAlignment="1">
      <alignment horizontal="center" vertical="center" wrapText="1"/>
    </xf>
    <xf numFmtId="0" fontId="25" fillId="0" borderId="38" xfId="0" applyFont="1" applyBorder="1" applyAlignment="1" applyProtection="1">
      <alignment horizontal="center" vertical="center" wrapText="1"/>
      <protection locked="0"/>
    </xf>
    <xf numFmtId="0" fontId="25" fillId="0" borderId="58" xfId="0" applyFont="1" applyBorder="1" applyAlignment="1" applyProtection="1">
      <alignment horizontal="center" vertical="center" wrapText="1"/>
      <protection locked="0"/>
    </xf>
    <xf numFmtId="0" fontId="25" fillId="0" borderId="45" xfId="0" applyFont="1" applyBorder="1" applyAlignment="1" applyProtection="1">
      <alignment horizontal="center" vertical="center" wrapText="1"/>
      <protection locked="0"/>
    </xf>
    <xf numFmtId="0" fontId="25" fillId="0" borderId="30" xfId="0" applyFont="1" applyBorder="1" applyAlignment="1" applyProtection="1">
      <alignment horizontal="center" vertical="center" wrapText="1"/>
      <protection locked="0"/>
    </xf>
    <xf numFmtId="0" fontId="27" fillId="0" borderId="63" xfId="0" applyFont="1" applyBorder="1" applyAlignment="1">
      <alignment horizontal="center" wrapText="1"/>
    </xf>
    <xf numFmtId="0" fontId="27" fillId="0" borderId="64" xfId="0" applyFont="1" applyBorder="1" applyAlignment="1">
      <alignment horizontal="center" wrapText="1"/>
    </xf>
    <xf numFmtId="0" fontId="27" fillId="0" borderId="65" xfId="0" applyFont="1" applyBorder="1" applyAlignment="1">
      <alignment horizontal="center" wrapText="1"/>
    </xf>
    <xf numFmtId="0" fontId="23" fillId="0" borderId="66" xfId="0" applyFont="1" applyBorder="1" applyAlignment="1">
      <alignment horizontal="center" vertical="top" wrapText="1"/>
    </xf>
    <xf numFmtId="0" fontId="23" fillId="0" borderId="3" xfId="0" applyFont="1" applyBorder="1" applyAlignment="1">
      <alignment horizontal="center" vertical="top" wrapText="1"/>
    </xf>
    <xf numFmtId="0" fontId="23" fillId="0" borderId="67" xfId="0" applyFont="1" applyBorder="1" applyAlignment="1">
      <alignment horizontal="center" vertical="top" wrapText="1"/>
    </xf>
    <xf numFmtId="0" fontId="23" fillId="0" borderId="64" xfId="0" applyFont="1" applyBorder="1" applyAlignment="1">
      <alignment horizontal="center" vertical="top" wrapText="1"/>
    </xf>
    <xf numFmtId="0" fontId="27" fillId="0" borderId="1" xfId="0" applyFont="1" applyBorder="1" applyAlignment="1">
      <alignment horizontal="center" wrapText="1"/>
    </xf>
    <xf numFmtId="0" fontId="27" fillId="0" borderId="2" xfId="0" applyFont="1" applyBorder="1" applyAlignment="1">
      <alignment horizontal="center" wrapText="1"/>
    </xf>
    <xf numFmtId="0" fontId="27" fillId="0" borderId="3" xfId="0" applyFont="1" applyBorder="1" applyAlignment="1">
      <alignment horizontal="center" wrapText="1"/>
    </xf>
    <xf numFmtId="0" fontId="22" fillId="0" borderId="28" xfId="0" applyFont="1" applyBorder="1" applyAlignment="1">
      <alignment horizontal="center" vertical="center" wrapText="1"/>
    </xf>
    <xf numFmtId="0" fontId="22" fillId="0" borderId="12" xfId="0" applyFont="1" applyBorder="1" applyAlignment="1">
      <alignment horizontal="center" vertical="center" wrapText="1"/>
    </xf>
    <xf numFmtId="0" fontId="22" fillId="0" borderId="29" xfId="0" applyFont="1" applyBorder="1" applyAlignment="1">
      <alignment horizontal="center" vertical="center" wrapText="1"/>
    </xf>
    <xf numFmtId="0" fontId="22" fillId="0" borderId="6" xfId="0" applyFont="1" applyBorder="1" applyAlignment="1">
      <alignment horizontal="center" vertical="center" wrapText="1"/>
    </xf>
    <xf numFmtId="0" fontId="22" fillId="0" borderId="7" xfId="0" applyFont="1" applyBorder="1" applyAlignment="1">
      <alignment horizontal="center" vertical="center" wrapText="1"/>
    </xf>
    <xf numFmtId="0" fontId="22" fillId="0" borderId="8" xfId="0" applyFont="1" applyBorder="1" applyAlignment="1">
      <alignment horizontal="center" vertical="center" wrapText="1"/>
    </xf>
    <xf numFmtId="0" fontId="23" fillId="0" borderId="35" xfId="0" applyFont="1" applyBorder="1" applyAlignment="1">
      <alignment horizontal="left" vertical="top" wrapText="1"/>
    </xf>
    <xf numFmtId="0" fontId="23" fillId="0" borderId="13" xfId="0" applyFont="1" applyBorder="1" applyAlignment="1">
      <alignment horizontal="left" vertical="top" wrapText="1"/>
    </xf>
    <xf numFmtId="0" fontId="24" fillId="0" borderId="13" xfId="0" applyFont="1" applyBorder="1" applyAlignment="1">
      <alignment vertical="top" wrapText="1"/>
    </xf>
    <xf numFmtId="0" fontId="23" fillId="0" borderId="62" xfId="0" applyFont="1" applyBorder="1" applyAlignment="1">
      <alignment horizontal="left" vertical="top" wrapText="1"/>
    </xf>
    <xf numFmtId="165" fontId="25" fillId="0" borderId="42" xfId="0" applyNumberFormat="1" applyFont="1" applyBorder="1" applyAlignment="1">
      <alignment horizontal="center" vertical="center" wrapText="1"/>
    </xf>
    <xf numFmtId="165" fontId="25" fillId="0" borderId="48" xfId="0" applyNumberFormat="1" applyFont="1" applyBorder="1" applyAlignment="1">
      <alignment horizontal="center" vertical="center" wrapText="1"/>
    </xf>
    <xf numFmtId="165" fontId="25" fillId="0" borderId="59" xfId="0" applyNumberFormat="1" applyFont="1" applyBorder="1" applyAlignment="1">
      <alignment horizontal="center" vertical="center" wrapText="1"/>
    </xf>
    <xf numFmtId="0" fontId="0" fillId="0" borderId="49" xfId="0" applyBorder="1" applyAlignment="1">
      <alignment wrapText="1"/>
    </xf>
    <xf numFmtId="0" fontId="27" fillId="0" borderId="26" xfId="0" applyFont="1" applyBorder="1" applyAlignment="1">
      <alignment horizontal="left" wrapText="1"/>
    </xf>
    <xf numFmtId="0" fontId="27" fillId="0" borderId="25" xfId="0" applyFont="1" applyBorder="1" applyAlignment="1">
      <alignment horizontal="left" wrapText="1"/>
    </xf>
    <xf numFmtId="0" fontId="27" fillId="0" borderId="27" xfId="0" applyFont="1" applyBorder="1" applyAlignment="1">
      <alignment horizontal="left" wrapText="1"/>
    </xf>
    <xf numFmtId="0" fontId="27" fillId="0" borderId="18" xfId="0" applyFont="1" applyBorder="1" applyAlignment="1">
      <alignment horizontal="left" wrapText="1"/>
    </xf>
    <xf numFmtId="0" fontId="0" fillId="29" borderId="50" xfId="0" applyFill="1" applyBorder="1" applyAlignment="1">
      <alignment horizontal="center"/>
    </xf>
    <xf numFmtId="0" fontId="0" fillId="29" borderId="30" xfId="0" applyFill="1" applyBorder="1" applyAlignment="1">
      <alignment horizontal="center"/>
    </xf>
    <xf numFmtId="0" fontId="0" fillId="29" borderId="22" xfId="0" applyFill="1" applyBorder="1" applyAlignment="1">
      <alignment horizontal="center"/>
    </xf>
    <xf numFmtId="0" fontId="0" fillId="29" borderId="31" xfId="0" applyFill="1" applyBorder="1" applyAlignment="1">
      <alignment horizontal="center" wrapText="1"/>
    </xf>
    <xf numFmtId="0" fontId="20" fillId="0" borderId="50" xfId="0" applyFont="1" applyFill="1" applyBorder="1" applyAlignment="1">
      <alignment horizontal="left" wrapText="1"/>
    </xf>
    <xf numFmtId="0" fontId="27" fillId="0" borderId="30" xfId="0" applyFont="1" applyFill="1" applyBorder="1" applyAlignment="1">
      <alignment horizontal="left" wrapText="1"/>
    </xf>
    <xf numFmtId="0" fontId="0" fillId="0" borderId="46" xfId="0" applyFill="1" applyBorder="1" applyAlignment="1">
      <alignment horizontal="left" wrapText="1"/>
    </xf>
    <xf numFmtId="0" fontId="20" fillId="0" borderId="47" xfId="0" applyFont="1" applyFill="1" applyBorder="1" applyAlignment="1">
      <alignment horizontal="left" wrapText="1"/>
    </xf>
    <xf numFmtId="0" fontId="0" fillId="0" borderId="25" xfId="0" applyBorder="1" applyAlignment="1">
      <alignment wrapText="1"/>
    </xf>
    <xf numFmtId="0" fontId="0" fillId="0" borderId="24" xfId="0" applyBorder="1" applyAlignment="1">
      <alignment wrapText="1"/>
    </xf>
    <xf numFmtId="0" fontId="0" fillId="0" borderId="0" xfId="0" applyBorder="1" applyAlignment="1">
      <alignment horizontal="center" wrapText="1"/>
    </xf>
    <xf numFmtId="0" fontId="0" fillId="0" borderId="10" xfId="0" applyBorder="1" applyAlignment="1">
      <alignment horizontal="center" wrapText="1"/>
    </xf>
    <xf numFmtId="0" fontId="0" fillId="0" borderId="18" xfId="0" applyBorder="1" applyAlignment="1">
      <alignment horizontal="center" wrapText="1"/>
    </xf>
    <xf numFmtId="0" fontId="0" fillId="0" borderId="19" xfId="0" applyBorder="1" applyAlignment="1">
      <alignment horizontal="center" wrapText="1"/>
    </xf>
    <xf numFmtId="0" fontId="20" fillId="0" borderId="46" xfId="0" applyFont="1" applyFill="1" applyBorder="1" applyAlignment="1">
      <alignment horizontal="left" wrapText="1"/>
    </xf>
    <xf numFmtId="0" fontId="0" fillId="0" borderId="34" xfId="0" applyBorder="1" applyAlignment="1">
      <alignment wrapText="1"/>
    </xf>
    <xf numFmtId="0" fontId="0" fillId="0" borderId="10" xfId="0" applyBorder="1" applyAlignment="1">
      <alignment wrapText="1"/>
    </xf>
    <xf numFmtId="0" fontId="0" fillId="0" borderId="31" xfId="0" applyBorder="1" applyAlignment="1">
      <alignment wrapText="1"/>
    </xf>
    <xf numFmtId="0" fontId="0" fillId="0" borderId="47" xfId="0" applyBorder="1" applyAlignment="1">
      <alignment wrapText="1"/>
    </xf>
    <xf numFmtId="0" fontId="20" fillId="0" borderId="47" xfId="0" applyFont="1" applyBorder="1" applyAlignment="1">
      <alignment horizontal="left" wrapText="1"/>
    </xf>
    <xf numFmtId="0" fontId="0" fillId="0" borderId="47" xfId="0" applyBorder="1" applyAlignment="1">
      <alignment horizontal="left" wrapText="1"/>
    </xf>
    <xf numFmtId="0" fontId="0" fillId="0" borderId="34" xfId="0" applyFill="1" applyBorder="1" applyAlignment="1">
      <alignment wrapText="1"/>
    </xf>
    <xf numFmtId="0" fontId="0" fillId="0" borderId="10" xfId="0" applyFill="1" applyBorder="1" applyAlignment="1">
      <alignment wrapText="1"/>
    </xf>
    <xf numFmtId="0" fontId="0" fillId="0" borderId="26" xfId="0" applyFill="1" applyBorder="1" applyAlignment="1">
      <alignment horizontal="left" wrapText="1"/>
    </xf>
    <xf numFmtId="0" fontId="0" fillId="0" borderId="24" xfId="0" applyFill="1" applyBorder="1" applyAlignment="1">
      <alignment horizontal="left" wrapText="1"/>
    </xf>
    <xf numFmtId="0" fontId="47" fillId="12" borderId="50" xfId="0" applyFont="1" applyFill="1" applyBorder="1" applyAlignment="1" applyProtection="1">
      <alignment horizontal="left" vertical="center" wrapText="1"/>
      <protection locked="0"/>
    </xf>
    <xf numFmtId="0" fontId="47" fillId="12" borderId="22" xfId="0" applyFont="1" applyFill="1" applyBorder="1" applyAlignment="1" applyProtection="1">
      <alignment horizontal="left" vertical="center" wrapText="1"/>
      <protection locked="0"/>
    </xf>
    <xf numFmtId="0" fontId="47" fillId="12" borderId="30" xfId="0" applyFont="1" applyFill="1" applyBorder="1" applyAlignment="1" applyProtection="1">
      <alignment horizontal="left" vertical="center" wrapText="1"/>
      <protection locked="0"/>
    </xf>
    <xf numFmtId="0" fontId="0" fillId="0" borderId="27" xfId="0" applyBorder="1" applyAlignment="1">
      <alignment wrapText="1"/>
    </xf>
    <xf numFmtId="0" fontId="0" fillId="0" borderId="19" xfId="0" applyBorder="1" applyAlignment="1">
      <alignment wrapText="1"/>
    </xf>
    <xf numFmtId="0" fontId="40" fillId="0" borderId="27" xfId="0" applyFont="1" applyBorder="1" applyAlignment="1">
      <alignment horizontal="left" wrapText="1"/>
    </xf>
    <xf numFmtId="0" fontId="40" fillId="0" borderId="19" xfId="0" applyFont="1" applyBorder="1" applyAlignment="1">
      <alignment horizontal="left" wrapText="1"/>
    </xf>
    <xf numFmtId="0" fontId="29" fillId="0" borderId="47" xfId="0" applyFont="1" applyBorder="1" applyAlignment="1" applyProtection="1">
      <alignment horizontal="center" wrapText="1"/>
      <protection locked="0"/>
    </xf>
    <xf numFmtId="0" fontId="29" fillId="0" borderId="47" xfId="0" applyFont="1" applyBorder="1" applyAlignment="1" applyProtection="1">
      <alignment horizontal="left" wrapText="1"/>
      <protection locked="0"/>
    </xf>
    <xf numFmtId="0" fontId="29" fillId="0" borderId="47" xfId="0" applyFont="1" applyFill="1" applyBorder="1" applyAlignment="1" applyProtection="1">
      <alignment horizontal="left" wrapText="1"/>
      <protection locked="0"/>
    </xf>
    <xf numFmtId="0" fontId="39" fillId="0" borderId="27" xfId="0" applyFont="1" applyFill="1" applyBorder="1" applyAlignment="1" applyProtection="1">
      <alignment horizontal="left"/>
    </xf>
    <xf numFmtId="0" fontId="39" fillId="0" borderId="18" xfId="0" applyFont="1" applyFill="1" applyBorder="1" applyAlignment="1" applyProtection="1">
      <alignment horizontal="left"/>
    </xf>
    <xf numFmtId="0" fontId="39" fillId="0" borderId="19" xfId="0" applyFont="1" applyFill="1" applyBorder="1" applyAlignment="1" applyProtection="1">
      <alignment horizontal="left"/>
    </xf>
    <xf numFmtId="49" fontId="39" fillId="0" borderId="18" xfId="0" applyNumberFormat="1" applyFont="1" applyFill="1" applyBorder="1" applyAlignment="1" applyProtection="1">
      <alignment horizontal="left"/>
    </xf>
    <xf numFmtId="0" fontId="29" fillId="0" borderId="47" xfId="0" applyFont="1" applyFill="1" applyBorder="1" applyAlignment="1" applyProtection="1">
      <alignment wrapText="1"/>
      <protection locked="0"/>
    </xf>
    <xf numFmtId="0" fontId="0" fillId="14" borderId="50" xfId="0" applyFill="1" applyBorder="1" applyAlignment="1" applyProtection="1">
      <alignment horizontal="center"/>
    </xf>
    <xf numFmtId="0" fontId="0" fillId="14" borderId="22" xfId="0" applyFill="1" applyBorder="1" applyAlignment="1" applyProtection="1">
      <alignment horizontal="center"/>
    </xf>
    <xf numFmtId="0" fontId="0" fillId="14" borderId="30" xfId="0" applyFill="1" applyBorder="1" applyAlignment="1" applyProtection="1">
      <alignment horizontal="center"/>
    </xf>
    <xf numFmtId="0" fontId="0" fillId="14" borderId="46" xfId="0" applyFill="1" applyBorder="1" applyAlignment="1" applyProtection="1">
      <alignment horizontal="center" wrapText="1"/>
    </xf>
    <xf numFmtId="0" fontId="0" fillId="14" borderId="31" xfId="0" applyFill="1" applyBorder="1" applyAlignment="1" applyProtection="1">
      <alignment horizontal="center" wrapText="1"/>
    </xf>
    <xf numFmtId="49" fontId="0" fillId="14" borderId="46" xfId="0" applyNumberFormat="1" applyFill="1" applyBorder="1" applyAlignment="1" applyProtection="1">
      <alignment horizontal="center" wrapText="1"/>
    </xf>
    <xf numFmtId="49" fontId="0" fillId="14" borderId="31" xfId="0" applyNumberFormat="1" applyFill="1" applyBorder="1" applyAlignment="1" applyProtection="1">
      <alignment horizontal="center" wrapText="1"/>
    </xf>
    <xf numFmtId="0" fontId="29" fillId="0" borderId="47" xfId="0" applyFont="1" applyBorder="1" applyAlignment="1" applyProtection="1">
      <alignment wrapText="1"/>
      <protection locked="0"/>
    </xf>
    <xf numFmtId="0" fontId="29" fillId="0" borderId="50" xfId="0" applyFont="1" applyFill="1" applyBorder="1" applyAlignment="1" applyProtection="1">
      <alignment horizontal="center" wrapText="1"/>
      <protection locked="0"/>
    </xf>
    <xf numFmtId="0" fontId="29" fillId="0" borderId="30" xfId="0" applyFont="1" applyFill="1" applyBorder="1" applyAlignment="1" applyProtection="1">
      <alignment horizontal="center" wrapText="1"/>
      <protection locked="0"/>
    </xf>
    <xf numFmtId="0" fontId="27" fillId="0" borderId="26" xfId="0" applyFont="1" applyBorder="1" applyAlignment="1" applyProtection="1">
      <alignment horizontal="left"/>
    </xf>
    <xf numFmtId="0" fontId="27" fillId="0" borderId="25" xfId="0" applyFont="1" applyBorder="1" applyAlignment="1" applyProtection="1">
      <alignment horizontal="left"/>
    </xf>
    <xf numFmtId="0" fontId="27" fillId="0" borderId="24" xfId="0" applyFont="1" applyBorder="1" applyAlignment="1" applyProtection="1">
      <alignment horizontal="left"/>
    </xf>
    <xf numFmtId="0" fontId="39" fillId="0" borderId="27" xfId="0" applyFont="1" applyFill="1" applyBorder="1" applyAlignment="1" applyProtection="1">
      <alignment horizontal="left"/>
      <protection locked="0"/>
    </xf>
    <xf numFmtId="0" fontId="39" fillId="0" borderId="18" xfId="0" applyFont="1" applyFill="1" applyBorder="1" applyAlignment="1" applyProtection="1">
      <alignment horizontal="left"/>
      <protection locked="0"/>
    </xf>
    <xf numFmtId="0" fontId="39" fillId="0" borderId="19" xfId="0" applyFont="1" applyFill="1" applyBorder="1" applyAlignment="1" applyProtection="1">
      <alignment horizontal="left"/>
      <protection locked="0"/>
    </xf>
    <xf numFmtId="49" fontId="39" fillId="0" borderId="18" xfId="0" applyNumberFormat="1" applyFont="1" applyFill="1" applyBorder="1" applyAlignment="1" applyProtection="1">
      <alignment horizontal="left"/>
      <protection locked="0"/>
    </xf>
    <xf numFmtId="49" fontId="39" fillId="0" borderId="19" xfId="0" applyNumberFormat="1" applyFont="1" applyFill="1" applyBorder="1" applyAlignment="1" applyProtection="1">
      <alignment horizontal="left"/>
      <protection locked="0"/>
    </xf>
    <xf numFmtId="0" fontId="27" fillId="0" borderId="26" xfId="0" applyFont="1" applyBorder="1" applyAlignment="1" applyProtection="1">
      <alignment horizontal="left" wrapText="1"/>
    </xf>
    <xf numFmtId="0" fontId="27" fillId="0" borderId="25" xfId="0" applyFont="1" applyBorder="1" applyAlignment="1" applyProtection="1">
      <alignment horizontal="left" wrapText="1"/>
    </xf>
    <xf numFmtId="0" fontId="27" fillId="0" borderId="27" xfId="0" applyFont="1" applyBorder="1" applyAlignment="1" applyProtection="1">
      <alignment horizontal="left" wrapText="1"/>
    </xf>
    <xf numFmtId="0" fontId="27" fillId="0" borderId="18" xfId="0" applyFont="1" applyBorder="1" applyAlignment="1" applyProtection="1">
      <alignment horizontal="left" wrapText="1"/>
    </xf>
    <xf numFmtId="0" fontId="41" fillId="0" borderId="47" xfId="0" applyFont="1" applyFill="1" applyBorder="1" applyAlignment="1" applyProtection="1">
      <alignment horizontal="left" wrapText="1"/>
      <protection locked="0"/>
    </xf>
    <xf numFmtId="0" fontId="0" fillId="14" borderId="26" xfId="0" applyFill="1" applyBorder="1" applyAlignment="1" applyProtection="1">
      <alignment horizontal="center" wrapText="1"/>
    </xf>
    <xf numFmtId="0" fontId="0" fillId="14" borderId="24" xfId="0" applyFill="1" applyBorder="1" applyAlignment="1" applyProtection="1">
      <alignment horizontal="center" wrapText="1"/>
    </xf>
    <xf numFmtId="0" fontId="0" fillId="14" borderId="27" xfId="0" applyFill="1" applyBorder="1" applyAlignment="1" applyProtection="1">
      <alignment horizontal="center" wrapText="1"/>
    </xf>
    <xf numFmtId="0" fontId="0" fillId="14" borderId="19" xfId="0" applyFill="1" applyBorder="1" applyAlignment="1" applyProtection="1">
      <alignment horizontal="center" wrapText="1"/>
    </xf>
    <xf numFmtId="49" fontId="39" fillId="0" borderId="27" xfId="0" applyNumberFormat="1" applyFont="1" applyFill="1" applyBorder="1" applyAlignment="1" applyProtection="1">
      <alignment horizontal="left"/>
    </xf>
    <xf numFmtId="0" fontId="27" fillId="0" borderId="26" xfId="0" applyFont="1" applyFill="1" applyBorder="1" applyAlignment="1" applyProtection="1">
      <alignment horizontal="left"/>
    </xf>
    <xf numFmtId="0" fontId="27" fillId="0" borderId="25" xfId="0" applyFont="1" applyFill="1" applyBorder="1" applyAlignment="1" applyProtection="1">
      <alignment horizontal="left"/>
    </xf>
    <xf numFmtId="0" fontId="27" fillId="0" borderId="24" xfId="0" applyFont="1" applyFill="1" applyBorder="1" applyAlignment="1" applyProtection="1">
      <alignment horizontal="left"/>
    </xf>
    <xf numFmtId="0" fontId="27" fillId="0" borderId="50" xfId="0" applyFont="1" applyFill="1" applyBorder="1" applyAlignment="1" applyProtection="1">
      <alignment horizontal="left"/>
    </xf>
    <xf numFmtId="0" fontId="27" fillId="0" borderId="22" xfId="0" applyFont="1" applyFill="1" applyBorder="1" applyAlignment="1" applyProtection="1">
      <alignment horizontal="left"/>
    </xf>
    <xf numFmtId="0" fontId="27" fillId="0" borderId="30" xfId="0" applyFont="1" applyFill="1" applyBorder="1" applyAlignment="1" applyProtection="1">
      <alignment horizontal="left"/>
    </xf>
    <xf numFmtId="49" fontId="39" fillId="0" borderId="22" xfId="0" applyNumberFormat="1" applyFont="1" applyFill="1" applyBorder="1" applyAlignment="1" applyProtection="1">
      <alignment horizontal="left"/>
    </xf>
    <xf numFmtId="0" fontId="39" fillId="0" borderId="22" xfId="0" applyFont="1" applyFill="1" applyBorder="1" applyAlignment="1" applyProtection="1">
      <alignment horizontal="left"/>
    </xf>
    <xf numFmtId="0" fontId="39" fillId="0" borderId="30" xfId="0" applyFont="1" applyFill="1" applyBorder="1" applyAlignment="1" applyProtection="1">
      <alignment horizontal="left"/>
    </xf>
    <xf numFmtId="0" fontId="27" fillId="0" borderId="34" xfId="0" applyFont="1" applyBorder="1" applyAlignment="1" applyProtection="1">
      <alignment horizontal="left"/>
    </xf>
    <xf numFmtId="0" fontId="27" fillId="0" borderId="0" xfId="0" applyFont="1" applyBorder="1" applyAlignment="1" applyProtection="1">
      <alignment horizontal="left"/>
    </xf>
    <xf numFmtId="0" fontId="27" fillId="0" borderId="10" xfId="0" applyFont="1" applyBorder="1" applyAlignment="1" applyProtection="1">
      <alignment horizontal="left"/>
    </xf>
    <xf numFmtId="0" fontId="46" fillId="0" borderId="50" xfId="0" applyFont="1" applyFill="1" applyBorder="1" applyAlignment="1" applyProtection="1">
      <alignment horizontal="center" vertical="center" wrapText="1"/>
    </xf>
    <xf numFmtId="0" fontId="46" fillId="0" borderId="22" xfId="0" applyFont="1" applyFill="1" applyBorder="1" applyAlignment="1" applyProtection="1">
      <alignment horizontal="center" vertical="center" wrapText="1"/>
    </xf>
    <xf numFmtId="0" fontId="66" fillId="0" borderId="22" xfId="0" applyFont="1" applyFill="1" applyBorder="1" applyAlignment="1" applyProtection="1">
      <alignment horizontal="right" vertical="top" wrapText="1"/>
    </xf>
    <xf numFmtId="0" fontId="66" fillId="0" borderId="30" xfId="0" applyFont="1" applyFill="1" applyBorder="1" applyAlignment="1" applyProtection="1">
      <alignment horizontal="right" vertical="top" wrapText="1"/>
    </xf>
    <xf numFmtId="0" fontId="38" fillId="0" borderId="22" xfId="0" applyFont="1" applyBorder="1" applyAlignment="1" applyProtection="1">
      <alignment horizontal="left"/>
      <protection locked="0"/>
    </xf>
    <xf numFmtId="0" fontId="38" fillId="0" borderId="30" xfId="0" applyFont="1" applyBorder="1" applyAlignment="1" applyProtection="1">
      <alignment horizontal="left"/>
      <protection locked="0"/>
    </xf>
    <xf numFmtId="0" fontId="20" fillId="0" borderId="0" xfId="0" applyFont="1" applyAlignment="1">
      <alignment horizontal="center"/>
    </xf>
    <xf numFmtId="0" fontId="45" fillId="10" borderId="0" xfId="0" applyFont="1" applyFill="1" applyAlignment="1">
      <alignment horizontal="center"/>
    </xf>
    <xf numFmtId="0" fontId="27" fillId="0" borderId="43" xfId="0" applyFont="1" applyBorder="1" applyAlignment="1">
      <alignment horizontal="left" wrapText="1"/>
    </xf>
    <xf numFmtId="0" fontId="27" fillId="0" borderId="44" xfId="0" applyFont="1" applyBorder="1" applyAlignment="1">
      <alignment horizontal="left" wrapText="1"/>
    </xf>
    <xf numFmtId="0" fontId="27" fillId="0" borderId="45" xfId="0" applyFont="1" applyBorder="1" applyAlignment="1">
      <alignment horizontal="left" wrapText="1"/>
    </xf>
    <xf numFmtId="0" fontId="27" fillId="0" borderId="38" xfId="0" applyFont="1" applyBorder="1" applyAlignment="1">
      <alignment horizontal="center" wrapText="1"/>
    </xf>
    <xf numFmtId="0" fontId="20" fillId="0" borderId="16" xfId="0" applyFont="1" applyBorder="1" applyAlignment="1">
      <alignment horizontal="left" wrapText="1"/>
    </xf>
    <xf numFmtId="0" fontId="20" fillId="0" borderId="14" xfId="0" applyFont="1" applyBorder="1" applyAlignment="1">
      <alignment horizontal="left" wrapText="1"/>
    </xf>
    <xf numFmtId="0" fontId="20" fillId="0" borderId="15" xfId="0" applyFont="1" applyBorder="1" applyAlignment="1">
      <alignment horizontal="left" wrapText="1"/>
    </xf>
    <xf numFmtId="14" fontId="20" fillId="0" borderId="31" xfId="0" applyNumberFormat="1" applyFont="1" applyBorder="1" applyAlignment="1">
      <alignment horizontal="center" wrapText="1"/>
    </xf>
    <xf numFmtId="0" fontId="20" fillId="0" borderId="31" xfId="0" applyFont="1" applyBorder="1" applyAlignment="1">
      <alignment horizontal="center" wrapText="1"/>
    </xf>
    <xf numFmtId="0" fontId="20" fillId="0" borderId="22" xfId="0" applyFont="1" applyFill="1" applyBorder="1" applyAlignment="1">
      <alignment horizontal="left" wrapText="1"/>
    </xf>
    <xf numFmtId="0" fontId="20" fillId="0" borderId="30" xfId="0" applyFont="1" applyFill="1" applyBorder="1" applyAlignment="1">
      <alignment horizontal="left" wrapText="1"/>
    </xf>
    <xf numFmtId="14" fontId="20" fillId="0" borderId="47" xfId="0" applyNumberFormat="1" applyFont="1" applyFill="1" applyBorder="1" applyAlignment="1">
      <alignment horizontal="center" wrapText="1"/>
    </xf>
    <xf numFmtId="0" fontId="20" fillId="0" borderId="47" xfId="0" applyFont="1" applyFill="1" applyBorder="1" applyAlignment="1">
      <alignment horizontal="center" wrapText="1"/>
    </xf>
    <xf numFmtId="0" fontId="64" fillId="0" borderId="22" xfId="0" applyFont="1" applyBorder="1" applyAlignment="1" applyProtection="1">
      <alignment horizontal="right" vertical="top" wrapText="1"/>
    </xf>
    <xf numFmtId="0" fontId="64" fillId="0" borderId="30" xfId="0" applyFont="1" applyBorder="1" applyAlignment="1" applyProtection="1">
      <alignment horizontal="right" vertical="top" wrapText="1"/>
    </xf>
    <xf numFmtId="0" fontId="55" fillId="0" borderId="27" xfId="0" applyFont="1" applyBorder="1" applyAlignment="1" applyProtection="1">
      <alignment horizontal="center" vertical="top"/>
      <protection locked="0"/>
    </xf>
    <xf numFmtId="0" fontId="55" fillId="0" borderId="18" xfId="0" applyFont="1" applyBorder="1" applyAlignment="1" applyProtection="1">
      <alignment horizontal="center" vertical="top"/>
      <protection locked="0"/>
    </xf>
    <xf numFmtId="0" fontId="55" fillId="0" borderId="19" xfId="0" applyFont="1" applyBorder="1" applyAlignment="1" applyProtection="1">
      <alignment horizontal="center" vertical="top"/>
      <protection locked="0"/>
    </xf>
    <xf numFmtId="0" fontId="27" fillId="0" borderId="50" xfId="0" applyFont="1" applyFill="1" applyBorder="1" applyAlignment="1" applyProtection="1">
      <alignment horizontal="left" vertical="top"/>
      <protection locked="0"/>
    </xf>
    <xf numFmtId="0" fontId="27" fillId="0" borderId="22" xfId="0" applyFont="1" applyFill="1" applyBorder="1" applyAlignment="1" applyProtection="1">
      <alignment horizontal="left" vertical="top"/>
      <protection locked="0"/>
    </xf>
    <xf numFmtId="0" fontId="27" fillId="0" borderId="30" xfId="0" applyFont="1" applyFill="1" applyBorder="1" applyAlignment="1" applyProtection="1">
      <alignment horizontal="left" vertical="top"/>
      <protection locked="0"/>
    </xf>
    <xf numFmtId="0" fontId="56" fillId="0" borderId="27" xfId="0" applyFont="1" applyFill="1" applyBorder="1" applyAlignment="1" applyProtection="1">
      <alignment horizontal="center" vertical="top"/>
      <protection locked="0"/>
    </xf>
    <xf numFmtId="0" fontId="56" fillId="0" borderId="18" xfId="0" applyFont="1" applyFill="1" applyBorder="1" applyAlignment="1" applyProtection="1">
      <alignment horizontal="center" vertical="top"/>
      <protection locked="0"/>
    </xf>
    <xf numFmtId="0" fontId="56" fillId="0" borderId="19" xfId="0" applyFont="1" applyFill="1" applyBorder="1" applyAlignment="1" applyProtection="1">
      <alignment horizontal="center" vertical="top"/>
      <protection locked="0"/>
    </xf>
    <xf numFmtId="0" fontId="29" fillId="0" borderId="47" xfId="0" applyFont="1" applyBorder="1" applyAlignment="1" applyProtection="1">
      <alignment horizontal="left" vertical="top" wrapText="1"/>
      <protection locked="0"/>
    </xf>
    <xf numFmtId="0" fontId="29" fillId="0" borderId="47" xfId="0" applyFont="1" applyFill="1" applyBorder="1" applyAlignment="1" applyProtection="1">
      <alignment horizontal="left" vertical="top" wrapText="1"/>
      <protection locked="0"/>
    </xf>
    <xf numFmtId="0" fontId="41" fillId="0" borderId="47" xfId="0" applyFont="1" applyFill="1" applyBorder="1" applyAlignment="1" applyProtection="1">
      <alignment horizontal="left" vertical="top" wrapText="1"/>
      <protection locked="0"/>
    </xf>
    <xf numFmtId="49" fontId="39" fillId="0" borderId="18" xfId="0" applyNumberFormat="1" applyFont="1" applyFill="1" applyBorder="1" applyAlignment="1" applyProtection="1">
      <alignment horizontal="left" vertical="top"/>
    </xf>
    <xf numFmtId="49" fontId="39" fillId="0" borderId="19" xfId="0" applyNumberFormat="1" applyFont="1" applyFill="1" applyBorder="1" applyAlignment="1" applyProtection="1">
      <alignment horizontal="left" vertical="top"/>
    </xf>
    <xf numFmtId="0" fontId="27" fillId="0" borderId="26" xfId="0" applyFont="1" applyBorder="1" applyAlignment="1" applyProtection="1">
      <alignment horizontal="left" vertical="top" wrapText="1"/>
    </xf>
    <xf numFmtId="0" fontId="27" fillId="0" borderId="25" xfId="0" applyFont="1" applyBorder="1" applyAlignment="1" applyProtection="1">
      <alignment horizontal="left" vertical="top" wrapText="1"/>
    </xf>
    <xf numFmtId="0" fontId="27" fillId="0" borderId="27" xfId="0" applyFont="1" applyBorder="1" applyAlignment="1" applyProtection="1">
      <alignment horizontal="left" vertical="top" wrapText="1"/>
    </xf>
    <xf numFmtId="0" fontId="27" fillId="0" borderId="18" xfId="0" applyFont="1" applyBorder="1" applyAlignment="1" applyProtection="1">
      <alignment horizontal="left" vertical="top" wrapText="1"/>
    </xf>
    <xf numFmtId="49" fontId="39" fillId="0" borderId="27" xfId="0" applyNumberFormat="1" applyFont="1" applyFill="1" applyBorder="1" applyAlignment="1" applyProtection="1">
      <alignment horizontal="left" vertical="top"/>
    </xf>
    <xf numFmtId="0" fontId="39" fillId="0" borderId="18" xfId="0" applyFont="1" applyFill="1" applyBorder="1" applyAlignment="1" applyProtection="1">
      <alignment horizontal="left" vertical="top"/>
    </xf>
    <xf numFmtId="0" fontId="39" fillId="0" borderId="19" xfId="0" applyFont="1" applyFill="1" applyBorder="1" applyAlignment="1" applyProtection="1">
      <alignment horizontal="left" vertical="top"/>
    </xf>
    <xf numFmtId="0" fontId="39" fillId="0" borderId="27" xfId="0" applyFont="1" applyFill="1" applyBorder="1" applyAlignment="1" applyProtection="1">
      <alignment horizontal="left" vertical="top"/>
      <protection locked="0"/>
    </xf>
    <xf numFmtId="0" fontId="39" fillId="0" borderId="18" xfId="0" applyFont="1" applyFill="1" applyBorder="1" applyAlignment="1" applyProtection="1">
      <alignment horizontal="left" vertical="top"/>
      <protection locked="0"/>
    </xf>
    <xf numFmtId="0" fontId="39" fillId="0" borderId="19" xfId="0" applyFont="1" applyFill="1" applyBorder="1" applyAlignment="1" applyProtection="1">
      <alignment horizontal="left" vertical="top"/>
      <protection locked="0"/>
    </xf>
    <xf numFmtId="0" fontId="29" fillId="0" borderId="47" xfId="0" applyFont="1" applyBorder="1" applyAlignment="1" applyProtection="1">
      <alignment horizontal="center" vertical="top" wrapText="1"/>
      <protection locked="0"/>
    </xf>
    <xf numFmtId="0" fontId="27" fillId="14" borderId="26" xfId="0" applyFont="1" applyFill="1" applyBorder="1" applyAlignment="1" applyProtection="1">
      <alignment horizontal="left" vertical="top"/>
    </xf>
    <xf numFmtId="0" fontId="27" fillId="14" borderId="25" xfId="0" applyFont="1" applyFill="1" applyBorder="1" applyAlignment="1" applyProtection="1">
      <alignment horizontal="left" vertical="top"/>
    </xf>
    <xf numFmtId="0" fontId="27" fillId="14" borderId="24" xfId="0" applyFont="1" applyFill="1" applyBorder="1" applyAlignment="1" applyProtection="1">
      <alignment horizontal="left" vertical="top"/>
    </xf>
    <xf numFmtId="0" fontId="55" fillId="14" borderId="27" xfId="0" applyFont="1" applyFill="1" applyBorder="1" applyAlignment="1" applyProtection="1">
      <alignment horizontal="center" vertical="top"/>
      <protection locked="0"/>
    </xf>
    <xf numFmtId="0" fontId="55" fillId="14" borderId="18" xfId="0" applyFont="1" applyFill="1" applyBorder="1" applyAlignment="1" applyProtection="1">
      <alignment horizontal="center" vertical="top"/>
      <protection locked="0"/>
    </xf>
    <xf numFmtId="0" fontId="55" fillId="14" borderId="19" xfId="0" applyFont="1" applyFill="1" applyBorder="1" applyAlignment="1" applyProtection="1">
      <alignment horizontal="center" vertical="top"/>
      <protection locked="0"/>
    </xf>
    <xf numFmtId="0" fontId="56" fillId="14" borderId="27" xfId="0" applyFont="1" applyFill="1" applyBorder="1" applyAlignment="1" applyProtection="1">
      <alignment horizontal="center" vertical="top"/>
      <protection locked="0"/>
    </xf>
    <xf numFmtId="0" fontId="56" fillId="14" borderId="18" xfId="0" applyFont="1" applyFill="1" applyBorder="1" applyAlignment="1" applyProtection="1">
      <alignment horizontal="center" vertical="top"/>
      <protection locked="0"/>
    </xf>
    <xf numFmtId="0" fontId="56" fillId="14" borderId="19" xfId="0" applyFont="1" applyFill="1" applyBorder="1" applyAlignment="1" applyProtection="1">
      <alignment horizontal="center" vertical="top"/>
      <protection locked="0"/>
    </xf>
    <xf numFmtId="0" fontId="27" fillId="0" borderId="26" xfId="0" applyFont="1" applyBorder="1" applyAlignment="1" applyProtection="1">
      <alignment horizontal="left" vertical="top"/>
    </xf>
    <xf numFmtId="0" fontId="27" fillId="0" borderId="25" xfId="0" applyFont="1" applyBorder="1" applyAlignment="1" applyProtection="1">
      <alignment horizontal="left" vertical="top"/>
    </xf>
    <xf numFmtId="0" fontId="27" fillId="0" borderId="24" xfId="0" applyFont="1" applyBorder="1" applyAlignment="1" applyProtection="1">
      <alignment horizontal="left" vertical="top"/>
    </xf>
    <xf numFmtId="0" fontId="16" fillId="0" borderId="26" xfId="0" applyFont="1" applyBorder="1" applyAlignment="1" applyProtection="1">
      <alignment horizontal="left" vertical="top"/>
    </xf>
    <xf numFmtId="0" fontId="16" fillId="0" borderId="25" xfId="0" applyFont="1" applyBorder="1" applyAlignment="1" applyProtection="1">
      <alignment horizontal="left" vertical="top"/>
    </xf>
    <xf numFmtId="0" fontId="16" fillId="0" borderId="24" xfId="0" applyFont="1" applyBorder="1" applyAlignment="1" applyProtection="1">
      <alignment horizontal="left" vertical="top"/>
    </xf>
    <xf numFmtId="0" fontId="29" fillId="0" borderId="47" xfId="0" applyFont="1" applyFill="1" applyBorder="1" applyAlignment="1" applyProtection="1">
      <alignment vertical="top" wrapText="1"/>
      <protection locked="0"/>
    </xf>
    <xf numFmtId="0" fontId="29" fillId="0" borderId="47" xfId="0" applyFont="1" applyBorder="1" applyAlignment="1" applyProtection="1">
      <alignment vertical="top" wrapText="1"/>
      <protection locked="0"/>
    </xf>
    <xf numFmtId="0" fontId="27" fillId="0" borderId="26" xfId="0" applyFont="1" applyFill="1" applyBorder="1" applyAlignment="1" applyProtection="1">
      <alignment horizontal="left" vertical="top"/>
    </xf>
    <xf numFmtId="0" fontId="27" fillId="0" borderId="25" xfId="0" applyFont="1" applyFill="1" applyBorder="1" applyAlignment="1" applyProtection="1">
      <alignment horizontal="left" vertical="top"/>
    </xf>
    <xf numFmtId="0" fontId="27" fillId="0" borderId="24" xfId="0" applyFont="1" applyFill="1" applyBorder="1" applyAlignment="1" applyProtection="1">
      <alignment horizontal="left" vertical="top"/>
    </xf>
    <xf numFmtId="0" fontId="39" fillId="0" borderId="27" xfId="0" applyFont="1" applyFill="1" applyBorder="1" applyAlignment="1" applyProtection="1">
      <alignment horizontal="left" vertical="top"/>
    </xf>
    <xf numFmtId="0" fontId="27" fillId="0" borderId="34" xfId="0" applyFont="1" applyBorder="1" applyAlignment="1" applyProtection="1">
      <alignment horizontal="left" vertical="top"/>
    </xf>
    <xf numFmtId="0" fontId="27" fillId="0" borderId="0" xfId="0" applyFont="1" applyBorder="1" applyAlignment="1" applyProtection="1">
      <alignment horizontal="left" vertical="top"/>
    </xf>
    <xf numFmtId="0" fontId="27" fillId="0" borderId="10" xfId="0" applyFont="1" applyBorder="1" applyAlignment="1" applyProtection="1">
      <alignment horizontal="left" vertical="top"/>
    </xf>
    <xf numFmtId="0" fontId="38" fillId="0" borderId="22" xfId="0" applyFont="1" applyBorder="1" applyAlignment="1" applyProtection="1">
      <alignment horizontal="left" vertical="top"/>
      <protection locked="0"/>
    </xf>
    <xf numFmtId="0" fontId="38" fillId="0" borderId="30" xfId="0" applyFont="1" applyBorder="1" applyAlignment="1" applyProtection="1">
      <alignment horizontal="left" vertical="top"/>
      <protection locked="0"/>
    </xf>
    <xf numFmtId="0" fontId="27" fillId="0" borderId="26" xfId="0" applyFont="1" applyBorder="1" applyAlignment="1" applyProtection="1">
      <alignment horizontal="left" vertical="top"/>
      <protection locked="0"/>
    </xf>
    <xf numFmtId="0" fontId="27" fillId="0" borderId="25" xfId="0" applyFont="1" applyBorder="1" applyAlignment="1" applyProtection="1">
      <alignment horizontal="left" vertical="top"/>
      <protection locked="0"/>
    </xf>
    <xf numFmtId="0" fontId="27" fillId="0" borderId="24" xfId="0" applyFont="1" applyBorder="1" applyAlignment="1" applyProtection="1">
      <alignment horizontal="left" vertical="top"/>
      <protection locked="0"/>
    </xf>
    <xf numFmtId="49" fontId="39" fillId="0" borderId="22" xfId="0" applyNumberFormat="1" applyFont="1" applyFill="1" applyBorder="1" applyAlignment="1" applyProtection="1">
      <alignment horizontal="left" vertical="top"/>
    </xf>
    <xf numFmtId="0" fontId="39" fillId="0" borderId="22" xfId="0" applyFont="1" applyFill="1" applyBorder="1" applyAlignment="1" applyProtection="1">
      <alignment horizontal="left" vertical="top"/>
    </xf>
    <xf numFmtId="0" fontId="39" fillId="0" borderId="30" xfId="0" applyFont="1" applyFill="1" applyBorder="1" applyAlignment="1" applyProtection="1">
      <alignment horizontal="left" vertical="top"/>
    </xf>
    <xf numFmtId="0" fontId="27" fillId="0" borderId="22" xfId="0" applyFont="1" applyBorder="1" applyAlignment="1" applyProtection="1">
      <alignment horizontal="left" vertical="top"/>
      <protection locked="0"/>
    </xf>
    <xf numFmtId="0" fontId="27" fillId="0" borderId="33" xfId="0" applyFont="1" applyBorder="1" applyAlignment="1">
      <alignment horizontal="center" vertical="center" wrapText="1"/>
    </xf>
    <xf numFmtId="0" fontId="27" fillId="0" borderId="20" xfId="0" applyFont="1" applyBorder="1" applyAlignment="1">
      <alignment horizontal="center" vertical="center" wrapText="1"/>
    </xf>
    <xf numFmtId="0" fontId="20" fillId="0" borderId="21" xfId="2" applyFont="1" applyBorder="1" applyAlignment="1">
      <alignment horizontal="center" vertical="center" wrapText="1"/>
    </xf>
    <xf numFmtId="0" fontId="20" fillId="0" borderId="22" xfId="2" applyFont="1" applyBorder="1" applyAlignment="1">
      <alignment horizontal="center" vertical="center" wrapText="1"/>
    </xf>
    <xf numFmtId="0" fontId="20" fillId="0" borderId="30" xfId="2" applyFont="1" applyBorder="1" applyAlignment="1">
      <alignment horizontal="center" vertical="center" wrapText="1"/>
    </xf>
    <xf numFmtId="0" fontId="20" fillId="0" borderId="50" xfId="2" applyFont="1" applyBorder="1" applyAlignment="1">
      <alignment horizontal="center" vertical="center" wrapText="1"/>
    </xf>
    <xf numFmtId="0" fontId="20" fillId="0" borderId="23" xfId="2" applyFont="1" applyBorder="1" applyAlignment="1">
      <alignment horizontal="center" vertical="center" wrapText="1"/>
    </xf>
    <xf numFmtId="0" fontId="27" fillId="0" borderId="79" xfId="0" applyFont="1" applyBorder="1" applyAlignment="1">
      <alignment horizontal="center" vertical="center" wrapText="1"/>
    </xf>
    <xf numFmtId="0" fontId="27" fillId="0" borderId="76" xfId="0" applyFont="1" applyBorder="1" applyAlignment="1">
      <alignment horizontal="center" vertical="center" wrapText="1"/>
    </xf>
    <xf numFmtId="0" fontId="20" fillId="0" borderId="21" xfId="0" applyFont="1" applyBorder="1" applyAlignment="1">
      <alignment horizontal="center" vertical="center" wrapText="1"/>
    </xf>
    <xf numFmtId="0" fontId="20" fillId="0" borderId="30" xfId="0" applyFont="1" applyBorder="1" applyAlignment="1">
      <alignment horizontal="center" vertical="center" wrapText="1"/>
    </xf>
    <xf numFmtId="0" fontId="27" fillId="0" borderId="8" xfId="0" applyFont="1" applyBorder="1" applyAlignment="1">
      <alignment horizontal="center" vertical="center" wrapText="1"/>
    </xf>
    <xf numFmtId="0" fontId="20" fillId="0" borderId="60" xfId="0" applyFont="1" applyBorder="1" applyAlignment="1">
      <alignment horizontal="center" vertical="center" wrapText="1"/>
    </xf>
    <xf numFmtId="0" fontId="20" fillId="0" borderId="45" xfId="0" applyFont="1" applyBorder="1" applyAlignment="1">
      <alignment horizontal="center" vertical="center" wrapText="1"/>
    </xf>
    <xf numFmtId="0" fontId="20" fillId="0" borderId="60" xfId="2" applyFont="1" applyBorder="1" applyAlignment="1">
      <alignment horizontal="center" vertical="center" wrapText="1"/>
    </xf>
    <xf numFmtId="0" fontId="20" fillId="0" borderId="44" xfId="2" applyFont="1" applyBorder="1" applyAlignment="1">
      <alignment horizontal="center" vertical="center" wrapText="1"/>
    </xf>
    <xf numFmtId="0" fontId="20" fillId="0" borderId="45" xfId="2" applyFont="1" applyBorder="1" applyAlignment="1">
      <alignment horizontal="center" vertical="center" wrapText="1"/>
    </xf>
    <xf numFmtId="0" fontId="20" fillId="0" borderId="43" xfId="2" applyFont="1" applyBorder="1" applyAlignment="1">
      <alignment horizontal="center" vertical="center" wrapText="1"/>
    </xf>
    <xf numFmtId="0" fontId="20" fillId="0" borderId="61" xfId="2" applyFont="1" applyBorder="1" applyAlignment="1">
      <alignment horizontal="center" vertical="center" wrapText="1"/>
    </xf>
    <xf numFmtId="0" fontId="27" fillId="0" borderId="80" xfId="0" applyFont="1" applyBorder="1" applyAlignment="1">
      <alignment horizontal="center" vertical="center" wrapText="1"/>
    </xf>
    <xf numFmtId="0" fontId="27" fillId="0" borderId="77" xfId="0" applyFont="1" applyBorder="1" applyAlignment="1">
      <alignment horizontal="center" vertical="center" wrapText="1"/>
    </xf>
    <xf numFmtId="0" fontId="27" fillId="18" borderId="44" xfId="0" applyFont="1" applyFill="1" applyBorder="1" applyAlignment="1">
      <alignment horizontal="center" vertical="center" wrapText="1"/>
    </xf>
    <xf numFmtId="0" fontId="27" fillId="18" borderId="61" xfId="0" applyFont="1" applyFill="1" applyBorder="1" applyAlignment="1">
      <alignment horizontal="center" vertical="center" wrapText="1"/>
    </xf>
    <xf numFmtId="0" fontId="27" fillId="19" borderId="4" xfId="0" applyFont="1" applyFill="1" applyBorder="1" applyAlignment="1">
      <alignment horizontal="center"/>
    </xf>
    <xf numFmtId="0" fontId="27" fillId="19" borderId="0" xfId="0" applyFont="1" applyFill="1" applyBorder="1" applyAlignment="1">
      <alignment horizontal="center"/>
    </xf>
    <xf numFmtId="0" fontId="27" fillId="19" borderId="39" xfId="0" applyFont="1" applyFill="1" applyBorder="1" applyAlignment="1">
      <alignment horizontal="center" vertical="center" wrapText="1"/>
    </xf>
    <xf numFmtId="0" fontId="27" fillId="19" borderId="7" xfId="0" applyFont="1" applyFill="1" applyBorder="1" applyAlignment="1">
      <alignment horizontal="center" vertical="center" wrapText="1"/>
    </xf>
    <xf numFmtId="0" fontId="27" fillId="19" borderId="8" xfId="0" applyFont="1" applyFill="1" applyBorder="1" applyAlignment="1">
      <alignment horizontal="center" vertical="center" wrapText="1"/>
    </xf>
    <xf numFmtId="0" fontId="20" fillId="0" borderId="40" xfId="2" applyFont="1" applyBorder="1" applyAlignment="1">
      <alignment horizontal="center" vertical="center" wrapText="1"/>
    </xf>
    <xf numFmtId="0" fontId="20" fillId="0" borderId="14" xfId="2" applyFont="1" applyBorder="1" applyAlignment="1">
      <alignment horizontal="center" vertical="center" wrapText="1"/>
    </xf>
    <xf numFmtId="0" fontId="20" fillId="0" borderId="15" xfId="2" applyFont="1" applyBorder="1" applyAlignment="1">
      <alignment horizontal="center" vertical="center" wrapText="1"/>
    </xf>
    <xf numFmtId="0" fontId="20" fillId="0" borderId="16" xfId="2" applyFont="1" applyBorder="1" applyAlignment="1">
      <alignment horizontal="center" vertical="center" wrapText="1"/>
    </xf>
    <xf numFmtId="0" fontId="20" fillId="0" borderId="41" xfId="2" applyFont="1" applyBorder="1" applyAlignment="1">
      <alignment horizontal="center" vertical="center" wrapText="1"/>
    </xf>
    <xf numFmtId="0" fontId="45" fillId="0" borderId="0" xfId="0" applyFont="1" applyAlignment="1">
      <alignment horizontal="center"/>
    </xf>
    <xf numFmtId="0" fontId="0" fillId="0" borderId="25" xfId="0" applyBorder="1" applyAlignment="1">
      <alignment horizontal="left" wrapText="1"/>
    </xf>
    <xf numFmtId="0" fontId="0" fillId="0" borderId="0" xfId="0" applyBorder="1" applyAlignment="1">
      <alignment horizontal="left" wrapText="1"/>
    </xf>
    <xf numFmtId="0" fontId="36" fillId="18" borderId="40" xfId="0" applyFont="1" applyFill="1" applyBorder="1" applyAlignment="1">
      <alignment horizontal="center" wrapText="1"/>
    </xf>
    <xf numFmtId="0" fontId="36" fillId="18" borderId="14" xfId="0" applyFont="1" applyFill="1" applyBorder="1" applyAlignment="1">
      <alignment horizontal="center" wrapText="1"/>
    </xf>
    <xf numFmtId="0" fontId="36" fillId="18" borderId="41" xfId="0" applyFont="1" applyFill="1" applyBorder="1" applyAlignment="1">
      <alignment horizontal="center" wrapText="1"/>
    </xf>
    <xf numFmtId="0" fontId="27" fillId="19" borderId="51" xfId="0" applyFont="1" applyFill="1" applyBorder="1" applyAlignment="1">
      <alignment horizontal="center"/>
    </xf>
    <xf numFmtId="0" fontId="27" fillId="19" borderId="52" xfId="0" applyFont="1" applyFill="1" applyBorder="1" applyAlignment="1">
      <alignment horizontal="center"/>
    </xf>
    <xf numFmtId="0" fontId="27" fillId="19" borderId="53" xfId="0" applyFont="1" applyFill="1" applyBorder="1" applyAlignment="1">
      <alignment horizontal="center"/>
    </xf>
    <xf numFmtId="0" fontId="11" fillId="0" borderId="22" xfId="0" applyFont="1" applyFill="1" applyBorder="1" applyAlignment="1">
      <alignment horizontal="left" vertical="top" wrapText="1"/>
    </xf>
    <xf numFmtId="0" fontId="67" fillId="0" borderId="0" xfId="0" applyFont="1" applyAlignment="1" applyProtection="1">
      <alignment horizontal="right" vertical="top" wrapText="1"/>
    </xf>
  </cellXfs>
  <cellStyles count="4">
    <cellStyle name="Hyperlink" xfId="1" builtinId="8"/>
    <cellStyle name="Normal" xfId="0" builtinId="0"/>
    <cellStyle name="Normal 2" xfId="2" xr:uid="{00000000-0005-0000-0000-000002000000}"/>
    <cellStyle name="Percent" xfId="3" builtinId="5"/>
  </cellStyles>
  <dxfs count="232">
    <dxf>
      <fill>
        <patternFill>
          <bgColor rgb="FF00B050"/>
        </patternFill>
      </fill>
    </dxf>
    <dxf>
      <font>
        <b/>
        <i val="0"/>
        <color theme="0"/>
      </font>
      <fill>
        <patternFill>
          <bgColor rgb="FFFF0000"/>
        </patternFill>
      </fill>
    </dxf>
    <dxf>
      <fill>
        <patternFill>
          <bgColor rgb="FF00B050"/>
        </patternFill>
      </fill>
    </dxf>
    <dxf>
      <font>
        <b/>
        <i val="0"/>
        <color theme="0"/>
      </font>
      <fill>
        <patternFill>
          <bgColor rgb="FFFF0000"/>
        </patternFill>
      </fill>
    </dxf>
    <dxf>
      <fill>
        <patternFill>
          <bgColor rgb="FF00B050"/>
        </patternFill>
      </fill>
    </dxf>
    <dxf>
      <font>
        <b/>
        <i val="0"/>
        <color theme="0"/>
      </font>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gradientFill degree="90">
          <stop position="0">
            <color theme="0"/>
          </stop>
          <stop position="0.5">
            <color rgb="FFFFC000"/>
          </stop>
          <stop position="1">
            <color theme="0"/>
          </stop>
        </gradientFill>
      </fill>
    </dxf>
    <dxf>
      <fill>
        <patternFill patternType="solid">
          <fgColor auto="1"/>
          <bgColor theme="7" tint="0.79998168889431442"/>
        </patternFill>
      </fill>
    </dxf>
    <dxf>
      <fill>
        <patternFill patternType="solid">
          <fgColor auto="1"/>
          <bgColor theme="7" tint="0.79998168889431442"/>
        </patternFill>
      </fill>
    </dxf>
    <dxf>
      <fill>
        <patternFill patternType="solid">
          <fgColor auto="1"/>
          <bgColor theme="7" tint="0.79998168889431442"/>
        </patternFill>
      </fill>
    </dxf>
    <dxf>
      <fill>
        <patternFill patternType="solid">
          <fgColor auto="1"/>
          <bgColor theme="7" tint="0.79998168889431442"/>
        </patternFill>
      </fill>
    </dxf>
    <dxf>
      <fill>
        <patternFill>
          <bgColor theme="0" tint="-0.14996795556505021"/>
        </patternFill>
      </fill>
    </dxf>
    <dxf>
      <fill>
        <patternFill>
          <bgColor theme="0" tint="-0.24994659260841701"/>
        </patternFill>
      </fill>
    </dxf>
    <dxf>
      <fill>
        <patternFill>
          <bgColor theme="7" tint="0.7999816888943144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7" tint="0.79998168889431442"/>
        </patternFill>
      </fill>
    </dxf>
    <dxf>
      <fill>
        <patternFill>
          <bgColor theme="0" tint="-0.24994659260841701"/>
        </patternFill>
      </fill>
    </dxf>
    <dxf>
      <fill>
        <patternFill>
          <bgColor theme="4" tint="0.3999450666829432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rgb="FFFFFF00"/>
        </patternFill>
      </fill>
    </dxf>
    <dxf>
      <fill>
        <patternFill patternType="none">
          <bgColor auto="1"/>
        </patternFill>
      </fill>
    </dxf>
    <dxf>
      <fill>
        <patternFill>
          <bgColor theme="0" tint="-0.34998626667073579"/>
        </patternFill>
      </fill>
    </dxf>
    <dxf>
      <fill>
        <patternFill patternType="none">
          <bgColor auto="1"/>
        </patternFill>
      </fill>
    </dxf>
    <dxf>
      <fill>
        <patternFill>
          <bgColor rgb="FFFFFF00"/>
        </patternFill>
      </fill>
    </dxf>
    <dxf>
      <fill>
        <patternFill>
          <bgColor theme="0" tint="-0.34998626667073579"/>
        </patternFill>
      </fill>
    </dxf>
    <dxf>
      <font>
        <b val="0"/>
        <i val="0"/>
        <strike val="0"/>
        <condense val="0"/>
        <extend val="0"/>
        <outline val="0"/>
        <shadow val="0"/>
        <u val="none"/>
        <vertAlign val="baseline"/>
        <sz val="11"/>
        <color theme="1"/>
        <name val="Calibri"/>
        <family val="2"/>
        <scheme val="minor"/>
      </font>
      <fill>
        <patternFill patternType="none">
          <fgColor theme="4" tint="0.79998168889431442"/>
          <bgColor auto="1"/>
        </patternFill>
      </fill>
      <alignment horizontal="general" vertical="center" textRotation="0" wrapText="0" indent="0" justifyLastLine="0" shrinkToFit="0" readingOrder="0"/>
      <border diagonalUp="0" diagonalDown="0" outline="0">
        <left style="thin">
          <color indexed="64"/>
        </left>
        <right/>
        <top style="thin">
          <color indexed="64"/>
        </top>
        <bottom/>
      </border>
      <protection locked="0" hidden="0"/>
    </dxf>
    <dxf>
      <font>
        <b val="0"/>
        <i val="0"/>
        <strike val="0"/>
        <condense val="0"/>
        <extend val="0"/>
        <outline val="0"/>
        <shadow val="0"/>
        <u val="none"/>
        <vertAlign val="baseline"/>
        <sz val="9"/>
        <color indexed="8"/>
        <name val="Calibri"/>
        <family val="2"/>
        <scheme val="none"/>
      </font>
      <fill>
        <patternFill patternType="none">
          <fgColor theme="4" tint="0.79998168889431442"/>
          <bgColor auto="1"/>
        </patternFill>
      </fill>
      <alignment horizontal="general" vertical="center" textRotation="0" wrapText="1" indent="0" justifyLastLine="0" shrinkToFit="0" readingOrder="0"/>
      <border diagonalUp="0" diagonalDown="0" outline="0">
        <left style="thin">
          <color indexed="64"/>
        </left>
        <right/>
        <top style="thin">
          <color indexed="64"/>
        </top>
        <bottom/>
      </border>
      <protection locked="0" hidden="0"/>
    </dxf>
    <dxf>
      <font>
        <b val="0"/>
        <i val="0"/>
        <strike val="0"/>
        <condense val="0"/>
        <extend val="0"/>
        <outline val="0"/>
        <shadow val="0"/>
        <u val="none"/>
        <vertAlign val="baseline"/>
        <sz val="9"/>
        <color theme="1"/>
        <name val="Arial"/>
        <family val="2"/>
        <scheme val="none"/>
      </font>
      <fill>
        <patternFill patternType="none">
          <fgColor theme="4" tint="0.79998168889431442"/>
          <bgColor auto="1"/>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9"/>
        <color theme="1"/>
        <name val="Calibri"/>
        <family val="2"/>
        <scheme val="minor"/>
      </font>
      <fill>
        <patternFill patternType="none">
          <fgColor theme="4" tint="0.79998168889431442"/>
          <bgColor auto="1"/>
        </patternFill>
      </fill>
      <alignment horizontal="center" vertical="center" textRotation="0" wrapText="1" indent="0" justifyLastLine="0" shrinkToFit="0" readingOrder="0"/>
      <border diagonalUp="0" diagonalDown="0" outline="0">
        <left/>
        <right/>
        <top style="thin">
          <color indexed="64"/>
        </top>
        <bottom/>
      </border>
      <protection locked="0" hidden="0"/>
    </dxf>
    <dxf>
      <border outline="0">
        <left style="thin">
          <color indexed="64"/>
        </left>
        <right style="thin">
          <color indexed="64"/>
        </right>
        <top style="thin">
          <color theme="4" tint="0.39997558519241921"/>
        </top>
        <bottom style="thin">
          <color indexed="64"/>
        </bottom>
      </border>
    </dxf>
    <dxf>
      <fill>
        <patternFill patternType="none">
          <bgColor auto="1"/>
        </patternFill>
      </fill>
      <protection locked="0" hidden="0"/>
    </dxf>
    <dxf>
      <font>
        <b/>
        <i val="0"/>
        <strike val="0"/>
        <condense val="0"/>
        <extend val="0"/>
        <outline val="0"/>
        <shadow val="0"/>
        <u val="none"/>
        <vertAlign val="baseline"/>
        <sz val="12"/>
        <color auto="1"/>
        <name val="Calibri"/>
        <family val="2"/>
        <scheme val="minor"/>
      </font>
      <fill>
        <patternFill patternType="none">
          <fgColor indexed="64"/>
          <bgColor auto="1"/>
        </patternFill>
      </fill>
      <alignment horizontal="center" vertical="center" textRotation="0" wrapText="0" indent="0" justifyLastLine="0" shrinkToFit="0" readingOrder="0"/>
      <protection locked="0" hidden="0"/>
    </dxf>
  </dxfs>
  <tableStyles count="0" defaultTableStyle="TableStyleMedium2" defaultPivotStyle="PivotStyleLight16"/>
  <colors>
    <mruColors>
      <color rgb="FF25C400"/>
      <color rgb="FF00D661"/>
      <color rgb="FFFFFF5D"/>
      <color rgb="FFFFE0E6"/>
      <color rgb="FFFFF2F5"/>
      <color rgb="FF0000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eetMetadata" Target="metadata.xml"/><Relationship Id="rId37" Type="http://schemas.openxmlformats.org/officeDocument/2006/relationships/customXml" Target="../customXml/item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 Id="rId35" Type="http://schemas.openxmlformats.org/officeDocument/2006/relationships/customXml" Target="../customXml/item2.xml"/><Relationship Id="rId8" Type="http://schemas.openxmlformats.org/officeDocument/2006/relationships/worksheet" Target="worksheets/sheet8.xml"/><Relationship Id="rId3" Type="http://schemas.openxmlformats.org/officeDocument/2006/relationships/worksheet" Target="worksheets/sheet3.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activeX1.xml><?xml version="1.0" encoding="utf-8"?>
<ax:ocx xmlns:ax="http://schemas.microsoft.com/office/2006/activeX" xmlns:r="http://schemas.openxmlformats.org/officeDocument/2006/relationships" ax:classid="{8BD21D40-EC42-11CE-9E0D-00AA006002F3}" ax:persistence="persistStreamInit" r:id="rId1"/>
</file>

<file path=xl/activeX/activeX2.xml><?xml version="1.0" encoding="utf-8"?>
<ax:ocx xmlns:ax="http://schemas.microsoft.com/office/2006/activeX" xmlns:r="http://schemas.openxmlformats.org/officeDocument/2006/relationships" ax:classid="{8BD21D40-EC42-11CE-9E0D-00AA006002F3}" ax:persistence="persistStreamInit" r:id="rId1"/>
</file>

<file path=xl/activeX/activeX3.xml><?xml version="1.0" encoding="utf-8"?>
<ax:ocx xmlns:ax="http://schemas.microsoft.com/office/2006/activeX" xmlns:r="http://schemas.openxmlformats.org/officeDocument/2006/relationships" ax:classid="{8BD21D40-EC42-11CE-9E0D-00AA006002F3}" ax:persistence="persistStreamInit" r:id="rId1"/>
</file>

<file path=xl/activeX/activeX4.xml><?xml version="1.0" encoding="utf-8"?>
<ax:ocx xmlns:ax="http://schemas.microsoft.com/office/2006/activeX" xmlns:r="http://schemas.openxmlformats.org/officeDocument/2006/relationships" ax:classid="{8BD21D40-EC42-11CE-9E0D-00AA006002F3}" ax:persistence="persistStreamInit" r:id="rId1"/>
</file>

<file path=xl/ctrlProps/ctrlProp1.xml><?xml version="1.0" encoding="utf-8"?>
<formControlPr xmlns="http://schemas.microsoft.com/office/spreadsheetml/2009/9/main" objectType="CheckBox" fmlaLink="'SQARs List'!D2" lockText="1" noThreeD="1"/>
</file>

<file path=xl/ctrlProps/ctrlProp10.xml><?xml version="1.0" encoding="utf-8"?>
<formControlPr xmlns="http://schemas.microsoft.com/office/spreadsheetml/2009/9/main" objectType="CheckBox" fmlaLink="'SQARs List'!D19" lockText="1" noThreeD="1"/>
</file>

<file path=xl/ctrlProps/ctrlProp11.xml><?xml version="1.0" encoding="utf-8"?>
<formControlPr xmlns="http://schemas.microsoft.com/office/spreadsheetml/2009/9/main" objectType="CheckBox" fmlaLink="'SQARs List'!D21" lockText="1" noThreeD="1"/>
</file>

<file path=xl/ctrlProps/ctrlProp12.xml><?xml version="1.0" encoding="utf-8"?>
<formControlPr xmlns="http://schemas.microsoft.com/office/spreadsheetml/2009/9/main" objectType="CheckBox" fmlaLink="'SQARs List'!D22" lockText="1" noThreeD="1"/>
</file>

<file path=xl/ctrlProps/ctrlProp13.xml><?xml version="1.0" encoding="utf-8"?>
<formControlPr xmlns="http://schemas.microsoft.com/office/spreadsheetml/2009/9/main" objectType="CheckBox" fmlaLink="'SQARs List'!D23" lockText="1" noThreeD="1"/>
</file>

<file path=xl/ctrlProps/ctrlProp14.xml><?xml version="1.0" encoding="utf-8"?>
<formControlPr xmlns="http://schemas.microsoft.com/office/spreadsheetml/2009/9/main" objectType="CheckBox" fmlaLink="'SQARs List'!D24" lockText="1" noThreeD="1"/>
</file>

<file path=xl/ctrlProps/ctrlProp15.xml><?xml version="1.0" encoding="utf-8"?>
<formControlPr xmlns="http://schemas.microsoft.com/office/spreadsheetml/2009/9/main" objectType="CheckBox" fmlaLink="'SQARs List'!D25" lockText="1" noThreeD="1"/>
</file>

<file path=xl/ctrlProps/ctrlProp16.xml><?xml version="1.0" encoding="utf-8"?>
<formControlPr xmlns="http://schemas.microsoft.com/office/spreadsheetml/2009/9/main" objectType="CheckBox" fmlaLink="'SQARs List'!D26" lockText="1" noThreeD="1"/>
</file>

<file path=xl/ctrlProps/ctrlProp17.xml><?xml version="1.0" encoding="utf-8"?>
<formControlPr xmlns="http://schemas.microsoft.com/office/spreadsheetml/2009/9/main" objectType="CheckBox" fmlaLink="'SQARs List'!D27" lockText="1" noThreeD="1"/>
</file>

<file path=xl/ctrlProps/ctrlProp18.xml><?xml version="1.0" encoding="utf-8"?>
<formControlPr xmlns="http://schemas.microsoft.com/office/spreadsheetml/2009/9/main" objectType="CheckBox" fmlaLink="'SQARs List'!D28" lockText="1" noThreeD="1"/>
</file>

<file path=xl/ctrlProps/ctrlProp19.xml><?xml version="1.0" encoding="utf-8"?>
<formControlPr xmlns="http://schemas.microsoft.com/office/spreadsheetml/2009/9/main" objectType="CheckBox" fmlaLink="'SQARs List'!D30" lockText="1" noThreeD="1"/>
</file>

<file path=xl/ctrlProps/ctrlProp2.xml><?xml version="1.0" encoding="utf-8"?>
<formControlPr xmlns="http://schemas.microsoft.com/office/spreadsheetml/2009/9/main" objectType="CheckBox" fmlaLink="'SQARs List'!D3" lockText="1" noThreeD="1"/>
</file>

<file path=xl/ctrlProps/ctrlProp20.xml><?xml version="1.0" encoding="utf-8"?>
<formControlPr xmlns="http://schemas.microsoft.com/office/spreadsheetml/2009/9/main" objectType="CheckBox" fmlaLink="'SQARs List'!D34" lockText="1" noThreeD="1"/>
</file>

<file path=xl/ctrlProps/ctrlProp21.xml><?xml version="1.0" encoding="utf-8"?>
<formControlPr xmlns="http://schemas.microsoft.com/office/spreadsheetml/2009/9/main" objectType="CheckBox" fmlaLink="'SQARs List'!D35" lockText="1" noThreeD="1"/>
</file>

<file path=xl/ctrlProps/ctrlProp22.xml><?xml version="1.0" encoding="utf-8"?>
<formControlPr xmlns="http://schemas.microsoft.com/office/spreadsheetml/2009/9/main" objectType="CheckBox" fmlaLink="'SQARs List'!D36" lockText="1" noThreeD="1"/>
</file>

<file path=xl/ctrlProps/ctrlProp23.xml><?xml version="1.0" encoding="utf-8"?>
<formControlPr xmlns="http://schemas.microsoft.com/office/spreadsheetml/2009/9/main" objectType="CheckBox" fmlaLink="'SQARs List'!D37" lockText="1" noThreeD="1"/>
</file>

<file path=xl/ctrlProps/ctrlProp24.xml><?xml version="1.0" encoding="utf-8"?>
<formControlPr xmlns="http://schemas.microsoft.com/office/spreadsheetml/2009/9/main" objectType="CheckBox" fmlaLink="'SQARs List'!D38" lockText="1" noThreeD="1"/>
</file>

<file path=xl/ctrlProps/ctrlProp25.xml><?xml version="1.0" encoding="utf-8"?>
<formControlPr xmlns="http://schemas.microsoft.com/office/spreadsheetml/2009/9/main" objectType="CheckBox" fmlaLink="'SQARs List'!D39" lockText="1" noThreeD="1"/>
</file>

<file path=xl/ctrlProps/ctrlProp26.xml><?xml version="1.0" encoding="utf-8"?>
<formControlPr xmlns="http://schemas.microsoft.com/office/spreadsheetml/2009/9/main" objectType="CheckBox" fmlaLink="'SQARs List'!D44" lockText="1" noThreeD="1"/>
</file>

<file path=xl/ctrlProps/ctrlProp27.xml><?xml version="1.0" encoding="utf-8"?>
<formControlPr xmlns="http://schemas.microsoft.com/office/spreadsheetml/2009/9/main" objectType="CheckBox" fmlaLink="'SQARs List'!D45" lockText="1" noThreeD="1"/>
</file>

<file path=xl/ctrlProps/ctrlProp28.xml><?xml version="1.0" encoding="utf-8"?>
<formControlPr xmlns="http://schemas.microsoft.com/office/spreadsheetml/2009/9/main" objectType="CheckBox" fmlaLink="'SQARs List'!D46" lockText="1" noThreeD="1"/>
</file>

<file path=xl/ctrlProps/ctrlProp29.xml><?xml version="1.0" encoding="utf-8"?>
<formControlPr xmlns="http://schemas.microsoft.com/office/spreadsheetml/2009/9/main" objectType="CheckBox" fmlaLink="'SQARs List'!D48" lockText="1" noThreeD="1"/>
</file>

<file path=xl/ctrlProps/ctrlProp3.xml><?xml version="1.0" encoding="utf-8"?>
<formControlPr xmlns="http://schemas.microsoft.com/office/spreadsheetml/2009/9/main" objectType="CheckBox" fmlaLink="'SQARs List'!D6" lockText="1" noThreeD="1"/>
</file>

<file path=xl/ctrlProps/ctrlProp30.xml><?xml version="1.0" encoding="utf-8"?>
<formControlPr xmlns="http://schemas.microsoft.com/office/spreadsheetml/2009/9/main" objectType="CheckBox" fmlaLink="'SQARs List'!D49" lockText="1" noThreeD="1"/>
</file>

<file path=xl/ctrlProps/ctrlProp31.xml><?xml version="1.0" encoding="utf-8"?>
<formControlPr xmlns="http://schemas.microsoft.com/office/spreadsheetml/2009/9/main" objectType="CheckBox" fmlaLink="'SQARs List'!D50" lockText="1" noThreeD="1"/>
</file>

<file path=xl/ctrlProps/ctrlProp32.xml><?xml version="1.0" encoding="utf-8"?>
<formControlPr xmlns="http://schemas.microsoft.com/office/spreadsheetml/2009/9/main" objectType="CheckBox" fmlaLink="'SQARs List'!D29" lockText="1" noThreeD="1"/>
</file>

<file path=xl/ctrlProps/ctrlProp33.xml><?xml version="1.0" encoding="utf-8"?>
<formControlPr xmlns="http://schemas.microsoft.com/office/spreadsheetml/2009/9/main" objectType="CheckBox" fmlaLink="'SQARs List'!D31" lockText="1" noThreeD="1"/>
</file>

<file path=xl/ctrlProps/ctrlProp34.xml><?xml version="1.0" encoding="utf-8"?>
<formControlPr xmlns="http://schemas.microsoft.com/office/spreadsheetml/2009/9/main" objectType="CheckBox" fmlaLink="'SQARs List'!D9" lockText="1" noThreeD="1"/>
</file>

<file path=xl/ctrlProps/ctrlProp35.xml><?xml version="1.0" encoding="utf-8"?>
<formControlPr xmlns="http://schemas.microsoft.com/office/spreadsheetml/2009/9/main" objectType="CheckBox" fmlaLink="'SQARs List'!D32" lockText="1" noThreeD="1"/>
</file>

<file path=xl/ctrlProps/ctrlProp36.xml><?xml version="1.0" encoding="utf-8"?>
<formControlPr xmlns="http://schemas.microsoft.com/office/spreadsheetml/2009/9/main" objectType="CheckBox" fmlaLink="'SQARs List'!D10" lockText="1" noThreeD="1"/>
</file>

<file path=xl/ctrlProps/ctrlProp37.xml><?xml version="1.0" encoding="utf-8"?>
<formControlPr xmlns="http://schemas.microsoft.com/office/spreadsheetml/2009/9/main" objectType="CheckBox" fmlaLink="'SQARs List'!D33" lockText="1" noThreeD="1"/>
</file>

<file path=xl/ctrlProps/ctrlProp38.xml><?xml version="1.0" encoding="utf-8"?>
<formControlPr xmlns="http://schemas.microsoft.com/office/spreadsheetml/2009/9/main" objectType="CheckBox" fmlaLink="'SQARs List'!D11" lockText="1" noThreeD="1"/>
</file>

<file path=xl/ctrlProps/ctrlProp39.xml><?xml version="1.0" encoding="utf-8"?>
<formControlPr xmlns="http://schemas.microsoft.com/office/spreadsheetml/2009/9/main" objectType="CheckBox" fmlaLink="'SQARs List'!D12" lockText="1" noThreeD="1"/>
</file>

<file path=xl/ctrlProps/ctrlProp4.xml><?xml version="1.0" encoding="utf-8"?>
<formControlPr xmlns="http://schemas.microsoft.com/office/spreadsheetml/2009/9/main" objectType="CheckBox" fmlaLink="'SQARs List'!D7" lockText="1" noThreeD="1"/>
</file>

<file path=xl/ctrlProps/ctrlProp40.xml><?xml version="1.0" encoding="utf-8"?>
<formControlPr xmlns="http://schemas.microsoft.com/office/spreadsheetml/2009/9/main" objectType="CheckBox" fmlaLink="'SQARs List'!D13" lockText="1" noThreeD="1"/>
</file>

<file path=xl/ctrlProps/ctrlProp41.xml><?xml version="1.0" encoding="utf-8"?>
<formControlPr xmlns="http://schemas.microsoft.com/office/spreadsheetml/2009/9/main" objectType="CheckBox" fmlaLink="'SQARs List'!D14" lockText="1" noThreeD="1"/>
</file>

<file path=xl/ctrlProps/ctrlProp42.xml><?xml version="1.0" encoding="utf-8"?>
<formControlPr xmlns="http://schemas.microsoft.com/office/spreadsheetml/2009/9/main" objectType="CheckBox" fmlaLink="'SQARs List'!D40" lockText="1" noThreeD="1"/>
</file>

<file path=xl/ctrlProps/ctrlProp43.xml><?xml version="1.0" encoding="utf-8"?>
<formControlPr xmlns="http://schemas.microsoft.com/office/spreadsheetml/2009/9/main" objectType="CheckBox" fmlaLink="'SQARs List'!D41" lockText="1" noThreeD="1"/>
</file>

<file path=xl/ctrlProps/ctrlProp44.xml><?xml version="1.0" encoding="utf-8"?>
<formControlPr xmlns="http://schemas.microsoft.com/office/spreadsheetml/2009/9/main" objectType="CheckBox" fmlaLink="'SQARs List'!D42" lockText="1" noThreeD="1"/>
</file>

<file path=xl/ctrlProps/ctrlProp45.xml><?xml version="1.0" encoding="utf-8"?>
<formControlPr xmlns="http://schemas.microsoft.com/office/spreadsheetml/2009/9/main" objectType="CheckBox" fmlaLink="'SQARs List'!D43" lockText="1" noThreeD="1"/>
</file>

<file path=xl/ctrlProps/ctrlProp46.xml><?xml version="1.0" encoding="utf-8"?>
<formControlPr xmlns="http://schemas.microsoft.com/office/spreadsheetml/2009/9/main" objectType="CheckBox" fmlaLink="'SQARs List'!D47" lockText="1" noThreeD="1"/>
</file>

<file path=xl/ctrlProps/ctrlProp47.xml><?xml version="1.0" encoding="utf-8"?>
<formControlPr xmlns="http://schemas.microsoft.com/office/spreadsheetml/2009/9/main" objectType="CheckBox" fmlaLink="'SQARs List'!D51" lockText="1" noThreeD="1"/>
</file>

<file path=xl/ctrlProps/ctrlProp48.xml><?xml version="1.0" encoding="utf-8"?>
<formControlPr xmlns="http://schemas.microsoft.com/office/spreadsheetml/2009/9/main" objectType="CheckBox" fmlaLink="'SQARs List'!D52" lockText="1" noThreeD="1"/>
</file>

<file path=xl/ctrlProps/ctrlProp49.xml><?xml version="1.0" encoding="utf-8"?>
<formControlPr xmlns="http://schemas.microsoft.com/office/spreadsheetml/2009/9/main" objectType="CheckBox" fmlaLink="'SQARs List'!D53" lockText="1" noThreeD="1"/>
</file>

<file path=xl/ctrlProps/ctrlProp5.xml><?xml version="1.0" encoding="utf-8"?>
<formControlPr xmlns="http://schemas.microsoft.com/office/spreadsheetml/2009/9/main" objectType="CheckBox" fmlaLink="'SQARs List'!D8" lockText="1" noThreeD="1"/>
</file>

<file path=xl/ctrlProps/ctrlProp50.xml><?xml version="1.0" encoding="utf-8"?>
<formControlPr xmlns="http://schemas.microsoft.com/office/spreadsheetml/2009/9/main" objectType="CheckBox" fmlaLink="'SQARs List'!D54" lockText="1" noThreeD="1"/>
</file>

<file path=xl/ctrlProps/ctrlProp51.xml><?xml version="1.0" encoding="utf-8"?>
<formControlPr xmlns="http://schemas.microsoft.com/office/spreadsheetml/2009/9/main" objectType="CheckBox" fmlaLink="'SQARs List'!D55" lockText="1" noThreeD="1"/>
</file>

<file path=xl/ctrlProps/ctrlProp52.xml><?xml version="1.0" encoding="utf-8"?>
<formControlPr xmlns="http://schemas.microsoft.com/office/spreadsheetml/2009/9/main" objectType="CheckBox" fmlaLink="'SQARs List'!D56" lockText="1" noThreeD="1"/>
</file>

<file path=xl/ctrlProps/ctrlProp53.xml><?xml version="1.0" encoding="utf-8"?>
<formControlPr xmlns="http://schemas.microsoft.com/office/spreadsheetml/2009/9/main" objectType="CheckBox" fmlaLink="'SQARs List'!D57" lockText="1" noThreeD="1"/>
</file>

<file path=xl/ctrlProps/ctrlProp54.xml><?xml version="1.0" encoding="utf-8"?>
<formControlPr xmlns="http://schemas.microsoft.com/office/spreadsheetml/2009/9/main" objectType="CheckBox" fmlaLink="'SQARs List'!D58" lockText="1" noThreeD="1"/>
</file>

<file path=xl/ctrlProps/ctrlProp55.xml><?xml version="1.0" encoding="utf-8"?>
<formControlPr xmlns="http://schemas.microsoft.com/office/spreadsheetml/2009/9/main" objectType="CheckBox" fmlaLink="'SQARs List'!D59" lockText="1" noThreeD="1"/>
</file>

<file path=xl/ctrlProps/ctrlProp56.xml><?xml version="1.0" encoding="utf-8"?>
<formControlPr xmlns="http://schemas.microsoft.com/office/spreadsheetml/2009/9/main" objectType="CheckBox" fmlaLink="'SQARs List'!D4" lockText="1" noThreeD="1"/>
</file>

<file path=xl/ctrlProps/ctrlProp57.xml><?xml version="1.0" encoding="utf-8"?>
<formControlPr xmlns="http://schemas.microsoft.com/office/spreadsheetml/2009/9/main" objectType="CheckBox" fmlaLink="'SQARs List'!D5" lockText="1" noThreeD="1"/>
</file>

<file path=xl/ctrlProps/ctrlProp58.xml><?xml version="1.0" encoding="utf-8"?>
<formControlPr xmlns="http://schemas.microsoft.com/office/spreadsheetml/2009/9/main" objectType="CheckBox" fmlaLink="'SQARs List'!D20" lockText="1" noThreeD="1"/>
</file>

<file path=xl/ctrlProps/ctrlProp59.xml><?xml version="1.0" encoding="utf-8"?>
<formControlPr xmlns="http://schemas.microsoft.com/office/spreadsheetml/2009/9/main" objectType="CheckBox" fmlaLink="$J$28" lockText="1" noThreeD="1"/>
</file>

<file path=xl/ctrlProps/ctrlProp6.xml><?xml version="1.0" encoding="utf-8"?>
<formControlPr xmlns="http://schemas.microsoft.com/office/spreadsheetml/2009/9/main" objectType="CheckBox" fmlaLink="'SQARs List'!D15" lockText="1" noThreeD="1"/>
</file>

<file path=xl/ctrlProps/ctrlProp60.xml><?xml version="1.0" encoding="utf-8"?>
<formControlPr xmlns="http://schemas.microsoft.com/office/spreadsheetml/2009/9/main" objectType="CheckBox" fmlaLink="$J$29"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fmlaLink="$J$27"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fmlaLink="'SQARs List'!D16"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fmlaLink="'SQARs List'!D17" lockText="1" noThreeD="1"/>
</file>

<file path=xl/ctrlProps/ctrlProp9.xml><?xml version="1.0" encoding="utf-8"?>
<formControlPr xmlns="http://schemas.microsoft.com/office/spreadsheetml/2009/9/main" objectType="CheckBox" fmlaLink="'SQARs List'!D18"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jpeg"/></Relationships>
</file>

<file path=xl/drawings/_rels/drawing1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5.emf"/></Relationships>
</file>

<file path=xl/drawings/_rels/drawing16.xml.rels><?xml version="1.0" encoding="UTF-8" standalone="yes"?>
<Relationships xmlns="http://schemas.openxmlformats.org/package/2006/relationships"><Relationship Id="rId1" Type="http://schemas.openxmlformats.org/officeDocument/2006/relationships/image" Target="../media/image6.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3.jpeg"/></Relationships>
</file>

<file path=xl/drawings/_rels/drawing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4.emf"/></Relationships>
</file>

<file path=xl/drawings/_rels/vmlDrawing9.vml.rels><?xml version="1.0" encoding="UTF-8" standalone="yes"?>
<Relationships xmlns="http://schemas.openxmlformats.org/package/2006/relationships"><Relationship Id="rId1"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editAs="oneCell">
    <xdr:from>
      <xdr:col>0</xdr:col>
      <xdr:colOff>66675</xdr:colOff>
      <xdr:row>0</xdr:row>
      <xdr:rowOff>104775</xdr:rowOff>
    </xdr:from>
    <xdr:to>
      <xdr:col>2</xdr:col>
      <xdr:colOff>114300</xdr:colOff>
      <xdr:row>2</xdr:row>
      <xdr:rowOff>133350</xdr:rowOff>
    </xdr:to>
    <xdr:pic>
      <xdr:nvPicPr>
        <xdr:cNvPr id="2" name="Picture 1" descr="GD-OTS_COLOR">
          <a:extLst>
            <a:ext uri="{FF2B5EF4-FFF2-40B4-BE49-F238E27FC236}">
              <a16:creationId xmlns:a16="http://schemas.microsoft.com/office/drawing/2014/main" id="{00000000-0008-0000-0100-000002000000}"/>
            </a:ext>
          </a:extLst>
        </xdr:cNvPr>
        <xdr:cNvPicPr/>
      </xdr:nvPicPr>
      <xdr:blipFill>
        <a:blip xmlns:r="http://schemas.openxmlformats.org/officeDocument/2006/relationships" r:embed="rId1" cstate="print"/>
        <a:srcRect/>
        <a:stretch>
          <a:fillRect/>
        </a:stretch>
      </xdr:blipFill>
      <xdr:spPr bwMode="auto">
        <a:xfrm>
          <a:off x="66675" y="104775"/>
          <a:ext cx="3486150" cy="409575"/>
        </a:xfrm>
        <a:prstGeom prst="rect">
          <a:avLst/>
        </a:prstGeom>
        <a:solidFill>
          <a:schemeClr val="accent1"/>
        </a:solidFill>
        <a:ln w="9525">
          <a:noFill/>
          <a:miter lim="800000"/>
          <a:headEnd/>
          <a:tailEnd/>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38100</xdr:colOff>
      <xdr:row>3</xdr:row>
      <xdr:rowOff>57149</xdr:rowOff>
    </xdr:from>
    <xdr:to>
      <xdr:col>0</xdr:col>
      <xdr:colOff>38100</xdr:colOff>
      <xdr:row>6</xdr:row>
      <xdr:rowOff>3174</xdr:rowOff>
    </xdr:to>
    <xdr:pic>
      <xdr:nvPicPr>
        <xdr:cNvPr id="2" name="Picture 1">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8100" y="628649"/>
          <a:ext cx="0" cy="504825"/>
        </a:xfrm>
        <a:prstGeom prst="rect">
          <a:avLst/>
        </a:prstGeom>
      </xdr:spPr>
    </xdr:pic>
    <xdr:clientData/>
  </xdr:twoCellAnchor>
  <xdr:twoCellAnchor editAs="oneCell">
    <xdr:from>
      <xdr:col>0</xdr:col>
      <xdr:colOff>19050</xdr:colOff>
      <xdr:row>0</xdr:row>
      <xdr:rowOff>19050</xdr:rowOff>
    </xdr:from>
    <xdr:to>
      <xdr:col>0</xdr:col>
      <xdr:colOff>19050</xdr:colOff>
      <xdr:row>2</xdr:row>
      <xdr:rowOff>9524</xdr:rowOff>
    </xdr:to>
    <xdr:pic>
      <xdr:nvPicPr>
        <xdr:cNvPr id="3" name="Picture 2" descr="GD-OTS_COLOR">
          <a:extLst>
            <a:ext uri="{FF2B5EF4-FFF2-40B4-BE49-F238E27FC236}">
              <a16:creationId xmlns:a16="http://schemas.microsoft.com/office/drawing/2014/main" id="{00000000-0008-0000-10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050" y="19050"/>
          <a:ext cx="0" cy="3714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0</xdr:colOff>
      <xdr:row>2</xdr:row>
      <xdr:rowOff>38100</xdr:rowOff>
    </xdr:to>
    <xdr:pic>
      <xdr:nvPicPr>
        <xdr:cNvPr id="4" name="Picture 3" descr="GD-OTS_COLOR">
          <a:extLst>
            <a:ext uri="{FF2B5EF4-FFF2-40B4-BE49-F238E27FC236}">
              <a16:creationId xmlns:a16="http://schemas.microsoft.com/office/drawing/2014/main" id="{00000000-0008-0000-1000-000004000000}"/>
            </a:ext>
          </a:extLst>
        </xdr:cNvPr>
        <xdr:cNvPicPr/>
      </xdr:nvPicPr>
      <xdr:blipFill>
        <a:blip xmlns:r="http://schemas.openxmlformats.org/officeDocument/2006/relationships" r:embed="rId2" cstate="print"/>
        <a:srcRect/>
        <a:stretch>
          <a:fillRect/>
        </a:stretch>
      </xdr:blipFill>
      <xdr:spPr bwMode="auto">
        <a:xfrm>
          <a:off x="0" y="0"/>
          <a:ext cx="2409825" cy="419100"/>
        </a:xfrm>
        <a:prstGeom prst="rect">
          <a:avLst/>
        </a:prstGeom>
        <a:noFill/>
        <a:ln w="9525">
          <a:noFill/>
          <a:miter lim="800000"/>
          <a:headEnd/>
          <a:tailEnd/>
        </a:ln>
      </xdr:spPr>
    </xdr:pic>
    <xdr:clientData/>
  </xdr:twoCellAnchor>
  <xdr:twoCellAnchor editAs="oneCell">
    <xdr:from>
      <xdr:col>0</xdr:col>
      <xdr:colOff>38100</xdr:colOff>
      <xdr:row>3</xdr:row>
      <xdr:rowOff>57149</xdr:rowOff>
    </xdr:from>
    <xdr:to>
      <xdr:col>0</xdr:col>
      <xdr:colOff>38100</xdr:colOff>
      <xdr:row>6</xdr:row>
      <xdr:rowOff>76199</xdr:rowOff>
    </xdr:to>
    <xdr:pic>
      <xdr:nvPicPr>
        <xdr:cNvPr id="6" name="Picture 5">
          <a:extLst>
            <a:ext uri="{FF2B5EF4-FFF2-40B4-BE49-F238E27FC236}">
              <a16:creationId xmlns:a16="http://schemas.microsoft.com/office/drawing/2014/main" id="{00000000-0008-0000-10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8100" y="628649"/>
          <a:ext cx="0" cy="50482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19050</xdr:colOff>
          <xdr:row>14</xdr:row>
          <xdr:rowOff>0</xdr:rowOff>
        </xdr:from>
        <xdr:to>
          <xdr:col>4</xdr:col>
          <xdr:colOff>190500</xdr:colOff>
          <xdr:row>15</xdr:row>
          <xdr:rowOff>31750</xdr:rowOff>
        </xdr:to>
        <xdr:sp macro="" textlink="">
          <xdr:nvSpPr>
            <xdr:cNvPr id="66561" name="Check Box 1" hidden="1">
              <a:extLst>
                <a:ext uri="{63B3BB69-23CF-44E3-9099-C40C66FF867C}">
                  <a14:compatExt spid="_x0000_s66561"/>
                </a:ext>
                <a:ext uri="{FF2B5EF4-FFF2-40B4-BE49-F238E27FC236}">
                  <a16:creationId xmlns:a16="http://schemas.microsoft.com/office/drawing/2014/main" id="{00000000-0008-0000-1200-000001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15</xdr:row>
          <xdr:rowOff>19050</xdr:rowOff>
        </xdr:from>
        <xdr:to>
          <xdr:col>4</xdr:col>
          <xdr:colOff>228600</xdr:colOff>
          <xdr:row>17</xdr:row>
          <xdr:rowOff>0</xdr:rowOff>
        </xdr:to>
        <xdr:sp macro="" textlink="">
          <xdr:nvSpPr>
            <xdr:cNvPr id="66562" name="Check Box 2" hidden="1">
              <a:extLst>
                <a:ext uri="{63B3BB69-23CF-44E3-9099-C40C66FF867C}">
                  <a14:compatExt spid="_x0000_s66562"/>
                </a:ext>
                <a:ext uri="{FF2B5EF4-FFF2-40B4-BE49-F238E27FC236}">
                  <a16:creationId xmlns:a16="http://schemas.microsoft.com/office/drawing/2014/main" id="{00000000-0008-0000-1200-000002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31750</xdr:colOff>
          <xdr:row>14</xdr:row>
          <xdr:rowOff>0</xdr:rowOff>
        </xdr:from>
        <xdr:to>
          <xdr:col>1</xdr:col>
          <xdr:colOff>222250</xdr:colOff>
          <xdr:row>15</xdr:row>
          <xdr:rowOff>31750</xdr:rowOff>
        </xdr:to>
        <xdr:sp macro="" textlink="">
          <xdr:nvSpPr>
            <xdr:cNvPr id="66563" name="Check Box 3" hidden="1">
              <a:extLst>
                <a:ext uri="{63B3BB69-23CF-44E3-9099-C40C66FF867C}">
                  <a14:compatExt spid="_x0000_s66563"/>
                </a:ext>
                <a:ext uri="{FF2B5EF4-FFF2-40B4-BE49-F238E27FC236}">
                  <a16:creationId xmlns:a16="http://schemas.microsoft.com/office/drawing/2014/main" id="{00000000-0008-0000-1200-000003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31750</xdr:colOff>
          <xdr:row>15</xdr:row>
          <xdr:rowOff>0</xdr:rowOff>
        </xdr:from>
        <xdr:to>
          <xdr:col>1</xdr:col>
          <xdr:colOff>222250</xdr:colOff>
          <xdr:row>17</xdr:row>
          <xdr:rowOff>31750</xdr:rowOff>
        </xdr:to>
        <xdr:sp macro="" textlink="">
          <xdr:nvSpPr>
            <xdr:cNvPr id="66564" name="Check Box 4" hidden="1">
              <a:extLst>
                <a:ext uri="{63B3BB69-23CF-44E3-9099-C40C66FF867C}">
                  <a14:compatExt spid="_x0000_s66564"/>
                </a:ext>
                <a:ext uri="{FF2B5EF4-FFF2-40B4-BE49-F238E27FC236}">
                  <a16:creationId xmlns:a16="http://schemas.microsoft.com/office/drawing/2014/main" id="{00000000-0008-0000-1200-000004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31750</xdr:colOff>
          <xdr:row>44</xdr:row>
          <xdr:rowOff>38100</xdr:rowOff>
        </xdr:from>
        <xdr:to>
          <xdr:col>6</xdr:col>
          <xdr:colOff>171450</xdr:colOff>
          <xdr:row>44</xdr:row>
          <xdr:rowOff>298450</xdr:rowOff>
        </xdr:to>
        <xdr:sp macro="" textlink="">
          <xdr:nvSpPr>
            <xdr:cNvPr id="66565" name="Check Box 5" hidden="1">
              <a:extLst>
                <a:ext uri="{63B3BB69-23CF-44E3-9099-C40C66FF867C}">
                  <a14:compatExt spid="_x0000_s66565"/>
                </a:ext>
                <a:ext uri="{FF2B5EF4-FFF2-40B4-BE49-F238E27FC236}">
                  <a16:creationId xmlns:a16="http://schemas.microsoft.com/office/drawing/2014/main" id="{00000000-0008-0000-1200-000005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342900</xdr:colOff>
          <xdr:row>44</xdr:row>
          <xdr:rowOff>38100</xdr:rowOff>
        </xdr:from>
        <xdr:to>
          <xdr:col>7</xdr:col>
          <xdr:colOff>488950</xdr:colOff>
          <xdr:row>44</xdr:row>
          <xdr:rowOff>298450</xdr:rowOff>
        </xdr:to>
        <xdr:sp macro="" textlink="">
          <xdr:nvSpPr>
            <xdr:cNvPr id="66566" name="Check Box 6" hidden="1">
              <a:extLst>
                <a:ext uri="{63B3BB69-23CF-44E3-9099-C40C66FF867C}">
                  <a14:compatExt spid="_x0000_s66566"/>
                </a:ext>
                <a:ext uri="{FF2B5EF4-FFF2-40B4-BE49-F238E27FC236}">
                  <a16:creationId xmlns:a16="http://schemas.microsoft.com/office/drawing/2014/main" id="{00000000-0008-0000-1200-000006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xdr:wsDr>
</file>

<file path=xl/drawings/drawing12.xml><?xml version="1.0" encoding="utf-8"?>
<xdr:wsDr xmlns:xdr="http://schemas.openxmlformats.org/drawingml/2006/spreadsheetDrawing" xmlns:a="http://schemas.openxmlformats.org/drawingml/2006/main">
  <xdr:twoCellAnchor>
    <xdr:from>
      <xdr:col>4</xdr:col>
      <xdr:colOff>76200</xdr:colOff>
      <xdr:row>19</xdr:row>
      <xdr:rowOff>57150</xdr:rowOff>
    </xdr:from>
    <xdr:to>
      <xdr:col>4</xdr:col>
      <xdr:colOff>495300</xdr:colOff>
      <xdr:row>23</xdr:row>
      <xdr:rowOff>85725</xdr:rowOff>
    </xdr:to>
    <xdr:sp macro="" textlink="">
      <xdr:nvSpPr>
        <xdr:cNvPr id="3" name="AutoShape 83">
          <a:extLst>
            <a:ext uri="{FF2B5EF4-FFF2-40B4-BE49-F238E27FC236}">
              <a16:creationId xmlns:a16="http://schemas.microsoft.com/office/drawing/2014/main" id="{00000000-0008-0000-1700-000003000000}"/>
            </a:ext>
          </a:extLst>
        </xdr:cNvPr>
        <xdr:cNvSpPr>
          <a:spLocks noChangeArrowheads="1"/>
        </xdr:cNvSpPr>
      </xdr:nvSpPr>
      <xdr:spPr bwMode="auto">
        <a:xfrm>
          <a:off x="5438775" y="3943350"/>
          <a:ext cx="419100" cy="676275"/>
        </a:xfrm>
        <a:prstGeom prst="flowChartSor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4</xdr:col>
      <xdr:colOff>161925</xdr:colOff>
      <xdr:row>10</xdr:row>
      <xdr:rowOff>9525</xdr:rowOff>
    </xdr:from>
    <xdr:to>
      <xdr:col>4</xdr:col>
      <xdr:colOff>495300</xdr:colOff>
      <xdr:row>14</xdr:row>
      <xdr:rowOff>0</xdr:rowOff>
    </xdr:to>
    <xdr:sp macro="" textlink="">
      <xdr:nvSpPr>
        <xdr:cNvPr id="4" name="AutoShape 84">
          <a:extLst>
            <a:ext uri="{FF2B5EF4-FFF2-40B4-BE49-F238E27FC236}">
              <a16:creationId xmlns:a16="http://schemas.microsoft.com/office/drawing/2014/main" id="{00000000-0008-0000-1700-000004000000}"/>
            </a:ext>
          </a:extLst>
        </xdr:cNvPr>
        <xdr:cNvSpPr>
          <a:spLocks noChangeArrowheads="1"/>
        </xdr:cNvSpPr>
      </xdr:nvSpPr>
      <xdr:spPr bwMode="auto">
        <a:xfrm>
          <a:off x="5524500" y="2438400"/>
          <a:ext cx="333375" cy="638175"/>
        </a:xfrm>
        <a:prstGeom prst="flowChartDelay">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4</xdr:col>
      <xdr:colOff>9525</xdr:colOff>
      <xdr:row>15</xdr:row>
      <xdr:rowOff>66675</xdr:rowOff>
    </xdr:from>
    <xdr:to>
      <xdr:col>4</xdr:col>
      <xdr:colOff>561975</xdr:colOff>
      <xdr:row>17</xdr:row>
      <xdr:rowOff>85725</xdr:rowOff>
    </xdr:to>
    <xdr:sp macro="" textlink="">
      <xdr:nvSpPr>
        <xdr:cNvPr id="5" name="AutoShape 85">
          <a:extLst>
            <a:ext uri="{FF2B5EF4-FFF2-40B4-BE49-F238E27FC236}">
              <a16:creationId xmlns:a16="http://schemas.microsoft.com/office/drawing/2014/main" id="{00000000-0008-0000-1700-000005000000}"/>
            </a:ext>
          </a:extLst>
        </xdr:cNvPr>
        <xdr:cNvSpPr>
          <a:spLocks noChangeArrowheads="1"/>
        </xdr:cNvSpPr>
      </xdr:nvSpPr>
      <xdr:spPr bwMode="auto">
        <a:xfrm>
          <a:off x="5372100" y="3305175"/>
          <a:ext cx="552450" cy="342900"/>
        </a:xfrm>
        <a:prstGeom prst="flowChartProcess">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4</xdr:col>
      <xdr:colOff>0</xdr:colOff>
      <xdr:row>25</xdr:row>
      <xdr:rowOff>9525</xdr:rowOff>
    </xdr:from>
    <xdr:to>
      <xdr:col>4</xdr:col>
      <xdr:colOff>561975</xdr:colOff>
      <xdr:row>27</xdr:row>
      <xdr:rowOff>152400</xdr:rowOff>
    </xdr:to>
    <xdr:sp macro="" textlink="">
      <xdr:nvSpPr>
        <xdr:cNvPr id="6" name="AutoShape 86">
          <a:extLst>
            <a:ext uri="{FF2B5EF4-FFF2-40B4-BE49-F238E27FC236}">
              <a16:creationId xmlns:a16="http://schemas.microsoft.com/office/drawing/2014/main" id="{00000000-0008-0000-1700-000006000000}"/>
            </a:ext>
          </a:extLst>
        </xdr:cNvPr>
        <xdr:cNvSpPr>
          <a:spLocks noChangeArrowheads="1"/>
        </xdr:cNvSpPr>
      </xdr:nvSpPr>
      <xdr:spPr bwMode="auto">
        <a:xfrm>
          <a:off x="5362575" y="4867275"/>
          <a:ext cx="561975" cy="466725"/>
        </a:xfrm>
        <a:prstGeom prst="flowChartDecision">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4</xdr:col>
      <xdr:colOff>19050</xdr:colOff>
      <xdr:row>29</xdr:row>
      <xdr:rowOff>28575</xdr:rowOff>
    </xdr:from>
    <xdr:to>
      <xdr:col>4</xdr:col>
      <xdr:colOff>571500</xdr:colOff>
      <xdr:row>31</xdr:row>
      <xdr:rowOff>123825</xdr:rowOff>
    </xdr:to>
    <xdr:sp macro="" textlink="">
      <xdr:nvSpPr>
        <xdr:cNvPr id="7" name="AutoShape 87">
          <a:extLst>
            <a:ext uri="{FF2B5EF4-FFF2-40B4-BE49-F238E27FC236}">
              <a16:creationId xmlns:a16="http://schemas.microsoft.com/office/drawing/2014/main" id="{00000000-0008-0000-1700-000007000000}"/>
            </a:ext>
          </a:extLst>
        </xdr:cNvPr>
        <xdr:cNvSpPr>
          <a:spLocks noChangeArrowheads="1"/>
        </xdr:cNvSpPr>
      </xdr:nvSpPr>
      <xdr:spPr bwMode="auto">
        <a:xfrm>
          <a:off x="5381625" y="5534025"/>
          <a:ext cx="552450" cy="457200"/>
        </a:xfrm>
        <a:prstGeom prst="flowChartPreparation">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4</xdr:col>
      <xdr:colOff>28575</xdr:colOff>
      <xdr:row>33</xdr:row>
      <xdr:rowOff>47625</xdr:rowOff>
    </xdr:from>
    <xdr:to>
      <xdr:col>4</xdr:col>
      <xdr:colOff>571500</xdr:colOff>
      <xdr:row>35</xdr:row>
      <xdr:rowOff>142875</xdr:rowOff>
    </xdr:to>
    <xdr:sp macro="" textlink="">
      <xdr:nvSpPr>
        <xdr:cNvPr id="8" name="AutoShape 106">
          <a:extLst>
            <a:ext uri="{FF2B5EF4-FFF2-40B4-BE49-F238E27FC236}">
              <a16:creationId xmlns:a16="http://schemas.microsoft.com/office/drawing/2014/main" id="{00000000-0008-0000-1700-000008000000}"/>
            </a:ext>
          </a:extLst>
        </xdr:cNvPr>
        <xdr:cNvSpPr>
          <a:spLocks noChangeArrowheads="1"/>
        </xdr:cNvSpPr>
      </xdr:nvSpPr>
      <xdr:spPr bwMode="auto">
        <a:xfrm>
          <a:off x="5391150" y="6238875"/>
          <a:ext cx="542925" cy="419100"/>
        </a:xfrm>
        <a:prstGeom prst="flowChartPredefinedProcess">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247650</xdr:colOff>
          <xdr:row>1</xdr:row>
          <xdr:rowOff>31750</xdr:rowOff>
        </xdr:from>
        <xdr:to>
          <xdr:col>0</xdr:col>
          <xdr:colOff>450850</xdr:colOff>
          <xdr:row>2</xdr:row>
          <xdr:rowOff>76200</xdr:rowOff>
        </xdr:to>
        <xdr:sp macro="" textlink="">
          <xdr:nvSpPr>
            <xdr:cNvPr id="20491" name="CheckBox1" hidden="1">
              <a:extLst>
                <a:ext uri="{63B3BB69-23CF-44E3-9099-C40C66FF867C}">
                  <a14:compatExt spid="_x0000_s20491"/>
                </a:ext>
                <a:ext uri="{FF2B5EF4-FFF2-40B4-BE49-F238E27FC236}">
                  <a16:creationId xmlns:a16="http://schemas.microsoft.com/office/drawing/2014/main" id="{00000000-0008-0000-1700-00000B5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336550</xdr:colOff>
          <xdr:row>1</xdr:row>
          <xdr:rowOff>31750</xdr:rowOff>
        </xdr:from>
        <xdr:to>
          <xdr:col>3</xdr:col>
          <xdr:colOff>533400</xdr:colOff>
          <xdr:row>2</xdr:row>
          <xdr:rowOff>76200</xdr:rowOff>
        </xdr:to>
        <xdr:sp macro="" textlink="">
          <xdr:nvSpPr>
            <xdr:cNvPr id="20492" name="CheckBox2" hidden="1">
              <a:extLst>
                <a:ext uri="{63B3BB69-23CF-44E3-9099-C40C66FF867C}">
                  <a14:compatExt spid="_x0000_s20492"/>
                </a:ext>
                <a:ext uri="{FF2B5EF4-FFF2-40B4-BE49-F238E27FC236}">
                  <a16:creationId xmlns:a16="http://schemas.microsoft.com/office/drawing/2014/main" id="{00000000-0008-0000-1700-00000C5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247650</xdr:colOff>
          <xdr:row>1</xdr:row>
          <xdr:rowOff>31750</xdr:rowOff>
        </xdr:from>
        <xdr:to>
          <xdr:col>0</xdr:col>
          <xdr:colOff>450850</xdr:colOff>
          <xdr:row>2</xdr:row>
          <xdr:rowOff>76200</xdr:rowOff>
        </xdr:to>
        <xdr:sp macro="" textlink="">
          <xdr:nvSpPr>
            <xdr:cNvPr id="23563" name="CheckBox1" hidden="1">
              <a:extLst>
                <a:ext uri="{63B3BB69-23CF-44E3-9099-C40C66FF867C}">
                  <a14:compatExt spid="_x0000_s23563"/>
                </a:ext>
                <a:ext uri="{FF2B5EF4-FFF2-40B4-BE49-F238E27FC236}">
                  <a16:creationId xmlns:a16="http://schemas.microsoft.com/office/drawing/2014/main" id="{00000000-0008-0000-1900-00000B5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990600</xdr:colOff>
          <xdr:row>1</xdr:row>
          <xdr:rowOff>31750</xdr:rowOff>
        </xdr:from>
        <xdr:to>
          <xdr:col>4</xdr:col>
          <xdr:colOff>1193800</xdr:colOff>
          <xdr:row>2</xdr:row>
          <xdr:rowOff>76200</xdr:rowOff>
        </xdr:to>
        <xdr:sp macro="" textlink="">
          <xdr:nvSpPr>
            <xdr:cNvPr id="23564" name="CheckBox2" hidden="1">
              <a:extLst>
                <a:ext uri="{63B3BB69-23CF-44E3-9099-C40C66FF867C}">
                  <a14:compatExt spid="_x0000_s23564"/>
                </a:ext>
                <a:ext uri="{FF2B5EF4-FFF2-40B4-BE49-F238E27FC236}">
                  <a16:creationId xmlns:a16="http://schemas.microsoft.com/office/drawing/2014/main" id="{00000000-0008-0000-1900-00000C5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wsDr>
</file>

<file path=xl/drawings/drawing15.xml><?xml version="1.0" encoding="utf-8"?>
<xdr:wsDr xmlns:xdr="http://schemas.openxmlformats.org/drawingml/2006/spreadsheetDrawing" xmlns:a="http://schemas.openxmlformats.org/drawingml/2006/main">
  <xdr:twoCellAnchor editAs="oneCell">
    <xdr:from>
      <xdr:col>0</xdr:col>
      <xdr:colOff>114301</xdr:colOff>
      <xdr:row>8</xdr:row>
      <xdr:rowOff>104775</xdr:rowOff>
    </xdr:from>
    <xdr:to>
      <xdr:col>5</xdr:col>
      <xdr:colOff>1228827</xdr:colOff>
      <xdr:row>33</xdr:row>
      <xdr:rowOff>133350</xdr:rowOff>
    </xdr:to>
    <xdr:pic>
      <xdr:nvPicPr>
        <xdr:cNvPr id="2" name="Picture 1">
          <a:extLst>
            <a:ext uri="{FF2B5EF4-FFF2-40B4-BE49-F238E27FC236}">
              <a16:creationId xmlns:a16="http://schemas.microsoft.com/office/drawing/2014/main" id="{00000000-0008-0000-1C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301" y="2276475"/>
          <a:ext cx="8207476" cy="4733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89958</xdr:colOff>
      <xdr:row>0</xdr:row>
      <xdr:rowOff>92075</xdr:rowOff>
    </xdr:from>
    <xdr:to>
      <xdr:col>2</xdr:col>
      <xdr:colOff>841382</xdr:colOff>
      <xdr:row>1</xdr:row>
      <xdr:rowOff>161418</xdr:rowOff>
    </xdr:to>
    <xdr:pic>
      <xdr:nvPicPr>
        <xdr:cNvPr id="3" name="Picture 2" descr="GD-OTS_COLOR">
          <a:extLst>
            <a:ext uri="{FF2B5EF4-FFF2-40B4-BE49-F238E27FC236}">
              <a16:creationId xmlns:a16="http://schemas.microsoft.com/office/drawing/2014/main" id="{00000000-0008-0000-1C00-000003000000}"/>
            </a:ext>
          </a:extLst>
        </xdr:cNvPr>
        <xdr:cNvPicPr/>
      </xdr:nvPicPr>
      <xdr:blipFill>
        <a:blip xmlns:r="http://schemas.openxmlformats.org/officeDocument/2006/relationships" r:embed="rId2" cstate="print"/>
        <a:srcRect/>
        <a:stretch>
          <a:fillRect/>
        </a:stretch>
      </xdr:blipFill>
      <xdr:spPr bwMode="auto">
        <a:xfrm>
          <a:off x="89958" y="92075"/>
          <a:ext cx="3104099" cy="316993"/>
        </a:xfrm>
        <a:prstGeom prst="rect">
          <a:avLst/>
        </a:prstGeom>
        <a:noFill/>
        <a:ln w="9525">
          <a:noFill/>
          <a:miter lim="800000"/>
          <a:headEnd/>
          <a:tailEnd/>
        </a:ln>
      </xdr:spPr>
    </xdr:pic>
    <xdr:clientData/>
  </xdr:twoCellAnchor>
</xdr:wsDr>
</file>

<file path=xl/drawings/drawing16.xml><?xml version="1.0" encoding="utf-8"?>
<xdr:wsDr xmlns:xdr="http://schemas.openxmlformats.org/drawingml/2006/spreadsheetDrawing" xmlns:a="http://schemas.openxmlformats.org/drawingml/2006/main">
  <xdr:twoCellAnchor>
    <xdr:from>
      <xdr:col>0</xdr:col>
      <xdr:colOff>38100</xdr:colOff>
      <xdr:row>0</xdr:row>
      <xdr:rowOff>95250</xdr:rowOff>
    </xdr:from>
    <xdr:to>
      <xdr:col>4</xdr:col>
      <xdr:colOff>28575</xdr:colOff>
      <xdr:row>0</xdr:row>
      <xdr:rowOff>504825</xdr:rowOff>
    </xdr:to>
    <xdr:pic>
      <xdr:nvPicPr>
        <xdr:cNvPr id="2" name="Picture 1" descr="GD-OTSC1">
          <a:extLst>
            <a:ext uri="{FF2B5EF4-FFF2-40B4-BE49-F238E27FC236}">
              <a16:creationId xmlns:a16="http://schemas.microsoft.com/office/drawing/2014/main" id="{00000000-0008-0000-1D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00" y="95250"/>
          <a:ext cx="329565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114300</xdr:colOff>
      <xdr:row>0</xdr:row>
      <xdr:rowOff>76200</xdr:rowOff>
    </xdr:from>
    <xdr:to>
      <xdr:col>1</xdr:col>
      <xdr:colOff>878032</xdr:colOff>
      <xdr:row>2</xdr:row>
      <xdr:rowOff>91440</xdr:rowOff>
    </xdr:to>
    <xdr:pic>
      <xdr:nvPicPr>
        <xdr:cNvPr id="2" name="Picture 1" descr="GD-OTS_COLOR">
          <a:extLst>
            <a:ext uri="{FF2B5EF4-FFF2-40B4-BE49-F238E27FC236}">
              <a16:creationId xmlns:a16="http://schemas.microsoft.com/office/drawing/2014/main" id="{00000000-0008-0000-0200-000002000000}"/>
            </a:ext>
          </a:extLst>
        </xdr:cNvPr>
        <xdr:cNvPicPr/>
      </xdr:nvPicPr>
      <xdr:blipFill>
        <a:blip xmlns:r="http://schemas.openxmlformats.org/officeDocument/2006/relationships" r:embed="rId1" cstate="print"/>
        <a:srcRect/>
        <a:stretch>
          <a:fillRect/>
        </a:stretch>
      </xdr:blipFill>
      <xdr:spPr bwMode="auto">
        <a:xfrm>
          <a:off x="114300" y="76200"/>
          <a:ext cx="2314575" cy="342900"/>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19050</xdr:colOff>
          <xdr:row>2</xdr:row>
          <xdr:rowOff>0</xdr:rowOff>
        </xdr:from>
        <xdr:to>
          <xdr:col>0</xdr:col>
          <xdr:colOff>628650</xdr:colOff>
          <xdr:row>3</xdr:row>
          <xdr:rowOff>0</xdr:rowOff>
        </xdr:to>
        <xdr:sp macro="" textlink="">
          <xdr:nvSpPr>
            <xdr:cNvPr id="83969" name="Check Box 1" hidden="1">
              <a:extLst>
                <a:ext uri="{63B3BB69-23CF-44E3-9099-C40C66FF867C}">
                  <a14:compatExt spid="_x0000_s83969"/>
                </a:ext>
                <a:ext uri="{FF2B5EF4-FFF2-40B4-BE49-F238E27FC236}">
                  <a16:creationId xmlns:a16="http://schemas.microsoft.com/office/drawing/2014/main" id="{00000000-0008-0000-0200-0000014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SQAR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xdr:row>
          <xdr:rowOff>209550</xdr:rowOff>
        </xdr:from>
        <xdr:to>
          <xdr:col>0</xdr:col>
          <xdr:colOff>628650</xdr:colOff>
          <xdr:row>4</xdr:row>
          <xdr:rowOff>12700</xdr:rowOff>
        </xdr:to>
        <xdr:sp macro="" textlink="">
          <xdr:nvSpPr>
            <xdr:cNvPr id="83970" name="Check Box 2" hidden="1">
              <a:extLst>
                <a:ext uri="{63B3BB69-23CF-44E3-9099-C40C66FF867C}">
                  <a14:compatExt spid="_x0000_s83970"/>
                </a:ext>
                <a:ext uri="{FF2B5EF4-FFF2-40B4-BE49-F238E27FC236}">
                  <a16:creationId xmlns:a16="http://schemas.microsoft.com/office/drawing/2014/main" id="{00000000-0008-0000-0200-0000024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SQAR 2a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12700</xdr:colOff>
          <xdr:row>5</xdr:row>
          <xdr:rowOff>165100</xdr:rowOff>
        </xdr:from>
        <xdr:to>
          <xdr:col>0</xdr:col>
          <xdr:colOff>622300</xdr:colOff>
          <xdr:row>7</xdr:row>
          <xdr:rowOff>0</xdr:rowOff>
        </xdr:to>
        <xdr:sp macro="" textlink="">
          <xdr:nvSpPr>
            <xdr:cNvPr id="83971" name="Check Box 3" hidden="1">
              <a:extLst>
                <a:ext uri="{63B3BB69-23CF-44E3-9099-C40C66FF867C}">
                  <a14:compatExt spid="_x0000_s83971"/>
                </a:ext>
                <a:ext uri="{FF2B5EF4-FFF2-40B4-BE49-F238E27FC236}">
                  <a16:creationId xmlns:a16="http://schemas.microsoft.com/office/drawing/2014/main" id="{00000000-0008-0000-0200-0000034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SQAR 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12700</xdr:colOff>
          <xdr:row>6</xdr:row>
          <xdr:rowOff>165100</xdr:rowOff>
        </xdr:from>
        <xdr:to>
          <xdr:col>0</xdr:col>
          <xdr:colOff>622300</xdr:colOff>
          <xdr:row>7</xdr:row>
          <xdr:rowOff>184150</xdr:rowOff>
        </xdr:to>
        <xdr:sp macro="" textlink="">
          <xdr:nvSpPr>
            <xdr:cNvPr id="83972" name="Check Box 4" hidden="1">
              <a:extLst>
                <a:ext uri="{63B3BB69-23CF-44E3-9099-C40C66FF867C}">
                  <a14:compatExt spid="_x0000_s83972"/>
                </a:ext>
                <a:ext uri="{FF2B5EF4-FFF2-40B4-BE49-F238E27FC236}">
                  <a16:creationId xmlns:a16="http://schemas.microsoft.com/office/drawing/2014/main" id="{00000000-0008-0000-0200-0000044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SQAR 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12700</xdr:colOff>
          <xdr:row>7</xdr:row>
          <xdr:rowOff>165100</xdr:rowOff>
        </xdr:from>
        <xdr:to>
          <xdr:col>0</xdr:col>
          <xdr:colOff>622300</xdr:colOff>
          <xdr:row>9</xdr:row>
          <xdr:rowOff>0</xdr:rowOff>
        </xdr:to>
        <xdr:sp macro="" textlink="">
          <xdr:nvSpPr>
            <xdr:cNvPr id="83973" name="Check Box 5" hidden="1">
              <a:extLst>
                <a:ext uri="{63B3BB69-23CF-44E3-9099-C40C66FF867C}">
                  <a14:compatExt spid="_x0000_s83973"/>
                </a:ext>
                <a:ext uri="{FF2B5EF4-FFF2-40B4-BE49-F238E27FC236}">
                  <a16:creationId xmlns:a16="http://schemas.microsoft.com/office/drawing/2014/main" id="{00000000-0008-0000-0200-0000054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SQAR 5a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12700</xdr:colOff>
          <xdr:row>14</xdr:row>
          <xdr:rowOff>165100</xdr:rowOff>
        </xdr:from>
        <xdr:to>
          <xdr:col>0</xdr:col>
          <xdr:colOff>622300</xdr:colOff>
          <xdr:row>16</xdr:row>
          <xdr:rowOff>0</xdr:rowOff>
        </xdr:to>
        <xdr:sp macro="" textlink="">
          <xdr:nvSpPr>
            <xdr:cNvPr id="83974" name="Check Box 6" hidden="1">
              <a:extLst>
                <a:ext uri="{63B3BB69-23CF-44E3-9099-C40C66FF867C}">
                  <a14:compatExt spid="_x0000_s83974"/>
                </a:ext>
                <a:ext uri="{FF2B5EF4-FFF2-40B4-BE49-F238E27FC236}">
                  <a16:creationId xmlns:a16="http://schemas.microsoft.com/office/drawing/2014/main" id="{00000000-0008-0000-0200-0000064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SQAR 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12700</xdr:colOff>
          <xdr:row>15</xdr:row>
          <xdr:rowOff>171450</xdr:rowOff>
        </xdr:from>
        <xdr:to>
          <xdr:col>0</xdr:col>
          <xdr:colOff>622300</xdr:colOff>
          <xdr:row>17</xdr:row>
          <xdr:rowOff>12700</xdr:rowOff>
        </xdr:to>
        <xdr:sp macro="" textlink="">
          <xdr:nvSpPr>
            <xdr:cNvPr id="83975" name="Check Box 7" hidden="1">
              <a:extLst>
                <a:ext uri="{63B3BB69-23CF-44E3-9099-C40C66FF867C}">
                  <a14:compatExt spid="_x0000_s83975"/>
                </a:ext>
                <a:ext uri="{FF2B5EF4-FFF2-40B4-BE49-F238E27FC236}">
                  <a16:creationId xmlns:a16="http://schemas.microsoft.com/office/drawing/2014/main" id="{00000000-0008-0000-0200-0000074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SQAR 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12700</xdr:colOff>
          <xdr:row>16</xdr:row>
          <xdr:rowOff>171450</xdr:rowOff>
        </xdr:from>
        <xdr:to>
          <xdr:col>0</xdr:col>
          <xdr:colOff>622300</xdr:colOff>
          <xdr:row>18</xdr:row>
          <xdr:rowOff>12700</xdr:rowOff>
        </xdr:to>
        <xdr:sp macro="" textlink="">
          <xdr:nvSpPr>
            <xdr:cNvPr id="83976" name="Check Box 8" hidden="1">
              <a:extLst>
                <a:ext uri="{63B3BB69-23CF-44E3-9099-C40C66FF867C}">
                  <a14:compatExt spid="_x0000_s83976"/>
                </a:ext>
                <a:ext uri="{FF2B5EF4-FFF2-40B4-BE49-F238E27FC236}">
                  <a16:creationId xmlns:a16="http://schemas.microsoft.com/office/drawing/2014/main" id="{00000000-0008-0000-0200-0000084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SQAR 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12700</xdr:colOff>
          <xdr:row>17</xdr:row>
          <xdr:rowOff>171450</xdr:rowOff>
        </xdr:from>
        <xdr:to>
          <xdr:col>0</xdr:col>
          <xdr:colOff>622300</xdr:colOff>
          <xdr:row>19</xdr:row>
          <xdr:rowOff>12700</xdr:rowOff>
        </xdr:to>
        <xdr:sp macro="" textlink="">
          <xdr:nvSpPr>
            <xdr:cNvPr id="83977" name="Check Box 9" hidden="1">
              <a:extLst>
                <a:ext uri="{63B3BB69-23CF-44E3-9099-C40C66FF867C}">
                  <a14:compatExt spid="_x0000_s83977"/>
                </a:ext>
                <a:ext uri="{FF2B5EF4-FFF2-40B4-BE49-F238E27FC236}">
                  <a16:creationId xmlns:a16="http://schemas.microsoft.com/office/drawing/2014/main" id="{00000000-0008-0000-0200-0000094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SQAR 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12700</xdr:colOff>
          <xdr:row>18</xdr:row>
          <xdr:rowOff>171450</xdr:rowOff>
        </xdr:from>
        <xdr:to>
          <xdr:col>0</xdr:col>
          <xdr:colOff>622300</xdr:colOff>
          <xdr:row>20</xdr:row>
          <xdr:rowOff>12700</xdr:rowOff>
        </xdr:to>
        <xdr:sp macro="" textlink="">
          <xdr:nvSpPr>
            <xdr:cNvPr id="83978" name="Check Box 10" hidden="1">
              <a:extLst>
                <a:ext uri="{63B3BB69-23CF-44E3-9099-C40C66FF867C}">
                  <a14:compatExt spid="_x0000_s83978"/>
                </a:ext>
                <a:ext uri="{FF2B5EF4-FFF2-40B4-BE49-F238E27FC236}">
                  <a16:creationId xmlns:a16="http://schemas.microsoft.com/office/drawing/2014/main" id="{00000000-0008-0000-0200-00000A4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SQAR 11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12700</xdr:colOff>
          <xdr:row>20</xdr:row>
          <xdr:rowOff>184150</xdr:rowOff>
        </xdr:from>
        <xdr:to>
          <xdr:col>0</xdr:col>
          <xdr:colOff>622300</xdr:colOff>
          <xdr:row>22</xdr:row>
          <xdr:rowOff>12700</xdr:rowOff>
        </xdr:to>
        <xdr:sp macro="" textlink="">
          <xdr:nvSpPr>
            <xdr:cNvPr id="83979" name="Check Box 11" hidden="1">
              <a:extLst>
                <a:ext uri="{63B3BB69-23CF-44E3-9099-C40C66FF867C}">
                  <a14:compatExt spid="_x0000_s83979"/>
                </a:ext>
                <a:ext uri="{FF2B5EF4-FFF2-40B4-BE49-F238E27FC236}">
                  <a16:creationId xmlns:a16="http://schemas.microsoft.com/office/drawing/2014/main" id="{00000000-0008-0000-0200-00000B4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SQAR 13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1</xdr:row>
          <xdr:rowOff>374650</xdr:rowOff>
        </xdr:from>
        <xdr:to>
          <xdr:col>1</xdr:col>
          <xdr:colOff>685800</xdr:colOff>
          <xdr:row>3</xdr:row>
          <xdr:rowOff>0</xdr:rowOff>
        </xdr:to>
        <xdr:sp macro="" textlink="">
          <xdr:nvSpPr>
            <xdr:cNvPr id="83980" name="Check Box 12" hidden="1">
              <a:extLst>
                <a:ext uri="{63B3BB69-23CF-44E3-9099-C40C66FF867C}">
                  <a14:compatExt spid="_x0000_s83980"/>
                </a:ext>
                <a:ext uri="{FF2B5EF4-FFF2-40B4-BE49-F238E27FC236}">
                  <a16:creationId xmlns:a16="http://schemas.microsoft.com/office/drawing/2014/main" id="{00000000-0008-0000-0200-00000C4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SQAR 14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2</xdr:row>
          <xdr:rowOff>209550</xdr:rowOff>
        </xdr:from>
        <xdr:to>
          <xdr:col>1</xdr:col>
          <xdr:colOff>685800</xdr:colOff>
          <xdr:row>4</xdr:row>
          <xdr:rowOff>19050</xdr:rowOff>
        </xdr:to>
        <xdr:sp macro="" textlink="">
          <xdr:nvSpPr>
            <xdr:cNvPr id="83981" name="Check Box 13" hidden="1">
              <a:extLst>
                <a:ext uri="{63B3BB69-23CF-44E3-9099-C40C66FF867C}">
                  <a14:compatExt spid="_x0000_s83981"/>
                </a:ext>
                <a:ext uri="{FF2B5EF4-FFF2-40B4-BE49-F238E27FC236}">
                  <a16:creationId xmlns:a16="http://schemas.microsoft.com/office/drawing/2014/main" id="{00000000-0008-0000-0200-00000D4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SQAR 15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3</xdr:row>
          <xdr:rowOff>171450</xdr:rowOff>
        </xdr:from>
        <xdr:to>
          <xdr:col>1</xdr:col>
          <xdr:colOff>685800</xdr:colOff>
          <xdr:row>5</xdr:row>
          <xdr:rowOff>0</xdr:rowOff>
        </xdr:to>
        <xdr:sp macro="" textlink="">
          <xdr:nvSpPr>
            <xdr:cNvPr id="83982" name="Check Box 14" hidden="1">
              <a:extLst>
                <a:ext uri="{63B3BB69-23CF-44E3-9099-C40C66FF867C}">
                  <a14:compatExt spid="_x0000_s83982"/>
                </a:ext>
                <a:ext uri="{FF2B5EF4-FFF2-40B4-BE49-F238E27FC236}">
                  <a16:creationId xmlns:a16="http://schemas.microsoft.com/office/drawing/2014/main" id="{00000000-0008-0000-0200-00000E4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SQAR 16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69850</xdr:colOff>
          <xdr:row>4</xdr:row>
          <xdr:rowOff>190500</xdr:rowOff>
        </xdr:from>
        <xdr:to>
          <xdr:col>1</xdr:col>
          <xdr:colOff>679450</xdr:colOff>
          <xdr:row>6</xdr:row>
          <xdr:rowOff>0</xdr:rowOff>
        </xdr:to>
        <xdr:sp macro="" textlink="">
          <xdr:nvSpPr>
            <xdr:cNvPr id="83983" name="Check Box 15" hidden="1">
              <a:extLst>
                <a:ext uri="{63B3BB69-23CF-44E3-9099-C40C66FF867C}">
                  <a14:compatExt spid="_x0000_s83983"/>
                </a:ext>
                <a:ext uri="{FF2B5EF4-FFF2-40B4-BE49-F238E27FC236}">
                  <a16:creationId xmlns:a16="http://schemas.microsoft.com/office/drawing/2014/main" id="{00000000-0008-0000-0200-00000F4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SQAR 17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69850</xdr:colOff>
          <xdr:row>5</xdr:row>
          <xdr:rowOff>165100</xdr:rowOff>
        </xdr:from>
        <xdr:to>
          <xdr:col>1</xdr:col>
          <xdr:colOff>679450</xdr:colOff>
          <xdr:row>7</xdr:row>
          <xdr:rowOff>0</xdr:rowOff>
        </xdr:to>
        <xdr:sp macro="" textlink="">
          <xdr:nvSpPr>
            <xdr:cNvPr id="83984" name="Check Box 16" hidden="1">
              <a:extLst>
                <a:ext uri="{63B3BB69-23CF-44E3-9099-C40C66FF867C}">
                  <a14:compatExt spid="_x0000_s83984"/>
                </a:ext>
                <a:ext uri="{FF2B5EF4-FFF2-40B4-BE49-F238E27FC236}">
                  <a16:creationId xmlns:a16="http://schemas.microsoft.com/office/drawing/2014/main" id="{00000000-0008-0000-0200-0000104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SQAR 18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69850</xdr:colOff>
          <xdr:row>6</xdr:row>
          <xdr:rowOff>171450</xdr:rowOff>
        </xdr:from>
        <xdr:to>
          <xdr:col>1</xdr:col>
          <xdr:colOff>717550</xdr:colOff>
          <xdr:row>8</xdr:row>
          <xdr:rowOff>0</xdr:rowOff>
        </xdr:to>
        <xdr:sp macro="" textlink="">
          <xdr:nvSpPr>
            <xdr:cNvPr id="83985" name="Check Box 17" hidden="1">
              <a:extLst>
                <a:ext uri="{63B3BB69-23CF-44E3-9099-C40C66FF867C}">
                  <a14:compatExt spid="_x0000_s83985"/>
                </a:ext>
                <a:ext uri="{FF2B5EF4-FFF2-40B4-BE49-F238E27FC236}">
                  <a16:creationId xmlns:a16="http://schemas.microsoft.com/office/drawing/2014/main" id="{00000000-0008-0000-0200-0000114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SQAR 19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69850</xdr:colOff>
          <xdr:row>7</xdr:row>
          <xdr:rowOff>146050</xdr:rowOff>
        </xdr:from>
        <xdr:to>
          <xdr:col>1</xdr:col>
          <xdr:colOff>717550</xdr:colOff>
          <xdr:row>8</xdr:row>
          <xdr:rowOff>184150</xdr:rowOff>
        </xdr:to>
        <xdr:sp macro="" textlink="">
          <xdr:nvSpPr>
            <xdr:cNvPr id="83986" name="Check Box 18" hidden="1">
              <a:extLst>
                <a:ext uri="{63B3BB69-23CF-44E3-9099-C40C66FF867C}">
                  <a14:compatExt spid="_x0000_s83986"/>
                </a:ext>
                <a:ext uri="{FF2B5EF4-FFF2-40B4-BE49-F238E27FC236}">
                  <a16:creationId xmlns:a16="http://schemas.microsoft.com/office/drawing/2014/main" id="{00000000-0008-0000-0200-0000124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SQAR 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69850</xdr:colOff>
          <xdr:row>9</xdr:row>
          <xdr:rowOff>171450</xdr:rowOff>
        </xdr:from>
        <xdr:to>
          <xdr:col>1</xdr:col>
          <xdr:colOff>717550</xdr:colOff>
          <xdr:row>11</xdr:row>
          <xdr:rowOff>0</xdr:rowOff>
        </xdr:to>
        <xdr:sp macro="" textlink="">
          <xdr:nvSpPr>
            <xdr:cNvPr id="83987" name="Check Box 19" hidden="1">
              <a:extLst>
                <a:ext uri="{63B3BB69-23CF-44E3-9099-C40C66FF867C}">
                  <a14:compatExt spid="_x0000_s83987"/>
                </a:ext>
                <a:ext uri="{FF2B5EF4-FFF2-40B4-BE49-F238E27FC236}">
                  <a16:creationId xmlns:a16="http://schemas.microsoft.com/office/drawing/2014/main" id="{00000000-0008-0000-0200-0000134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SQAR 22a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69850</xdr:colOff>
          <xdr:row>13</xdr:row>
          <xdr:rowOff>184150</xdr:rowOff>
        </xdr:from>
        <xdr:to>
          <xdr:col>1</xdr:col>
          <xdr:colOff>736600</xdr:colOff>
          <xdr:row>15</xdr:row>
          <xdr:rowOff>19050</xdr:rowOff>
        </xdr:to>
        <xdr:sp macro="" textlink="">
          <xdr:nvSpPr>
            <xdr:cNvPr id="83988" name="Check Box 20" hidden="1">
              <a:extLst>
                <a:ext uri="{63B3BB69-23CF-44E3-9099-C40C66FF867C}">
                  <a14:compatExt spid="_x0000_s83988"/>
                </a:ext>
                <a:ext uri="{FF2B5EF4-FFF2-40B4-BE49-F238E27FC236}">
                  <a16:creationId xmlns:a16="http://schemas.microsoft.com/office/drawing/2014/main" id="{00000000-0008-0000-0200-0000144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SQAR 23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69850</xdr:colOff>
          <xdr:row>14</xdr:row>
          <xdr:rowOff>184150</xdr:rowOff>
        </xdr:from>
        <xdr:to>
          <xdr:col>1</xdr:col>
          <xdr:colOff>736600</xdr:colOff>
          <xdr:row>16</xdr:row>
          <xdr:rowOff>19050</xdr:rowOff>
        </xdr:to>
        <xdr:sp macro="" textlink="">
          <xdr:nvSpPr>
            <xdr:cNvPr id="83989" name="Check Box 21" hidden="1">
              <a:extLst>
                <a:ext uri="{63B3BB69-23CF-44E3-9099-C40C66FF867C}">
                  <a14:compatExt spid="_x0000_s83989"/>
                </a:ext>
                <a:ext uri="{FF2B5EF4-FFF2-40B4-BE49-F238E27FC236}">
                  <a16:creationId xmlns:a16="http://schemas.microsoft.com/office/drawing/2014/main" id="{00000000-0008-0000-0200-0000154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SQAR 24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69850</xdr:colOff>
          <xdr:row>15</xdr:row>
          <xdr:rowOff>184150</xdr:rowOff>
        </xdr:from>
        <xdr:to>
          <xdr:col>1</xdr:col>
          <xdr:colOff>736600</xdr:colOff>
          <xdr:row>17</xdr:row>
          <xdr:rowOff>19050</xdr:rowOff>
        </xdr:to>
        <xdr:sp macro="" textlink="">
          <xdr:nvSpPr>
            <xdr:cNvPr id="83990" name="Check Box 22" hidden="1">
              <a:extLst>
                <a:ext uri="{63B3BB69-23CF-44E3-9099-C40C66FF867C}">
                  <a14:compatExt spid="_x0000_s83990"/>
                </a:ext>
                <a:ext uri="{FF2B5EF4-FFF2-40B4-BE49-F238E27FC236}">
                  <a16:creationId xmlns:a16="http://schemas.microsoft.com/office/drawing/2014/main" id="{00000000-0008-0000-0200-0000164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SQAR 25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69850</xdr:colOff>
          <xdr:row>16</xdr:row>
          <xdr:rowOff>190500</xdr:rowOff>
        </xdr:from>
        <xdr:to>
          <xdr:col>1</xdr:col>
          <xdr:colOff>736600</xdr:colOff>
          <xdr:row>18</xdr:row>
          <xdr:rowOff>19050</xdr:rowOff>
        </xdr:to>
        <xdr:sp macro="" textlink="">
          <xdr:nvSpPr>
            <xdr:cNvPr id="83991" name="Check Box 23" hidden="1">
              <a:extLst>
                <a:ext uri="{63B3BB69-23CF-44E3-9099-C40C66FF867C}">
                  <a14:compatExt spid="_x0000_s83991"/>
                </a:ext>
                <a:ext uri="{FF2B5EF4-FFF2-40B4-BE49-F238E27FC236}">
                  <a16:creationId xmlns:a16="http://schemas.microsoft.com/office/drawing/2014/main" id="{00000000-0008-0000-0200-0000174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SQAR 26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69850</xdr:colOff>
          <xdr:row>17</xdr:row>
          <xdr:rowOff>190500</xdr:rowOff>
        </xdr:from>
        <xdr:to>
          <xdr:col>1</xdr:col>
          <xdr:colOff>736600</xdr:colOff>
          <xdr:row>19</xdr:row>
          <xdr:rowOff>19050</xdr:rowOff>
        </xdr:to>
        <xdr:sp macro="" textlink="">
          <xdr:nvSpPr>
            <xdr:cNvPr id="83992" name="Check Box 24" hidden="1">
              <a:extLst>
                <a:ext uri="{63B3BB69-23CF-44E3-9099-C40C66FF867C}">
                  <a14:compatExt spid="_x0000_s83992"/>
                </a:ext>
                <a:ext uri="{FF2B5EF4-FFF2-40B4-BE49-F238E27FC236}">
                  <a16:creationId xmlns:a16="http://schemas.microsoft.com/office/drawing/2014/main" id="{00000000-0008-0000-0200-0000184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SQAR 27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69850</xdr:colOff>
          <xdr:row>18</xdr:row>
          <xdr:rowOff>190500</xdr:rowOff>
        </xdr:from>
        <xdr:to>
          <xdr:col>1</xdr:col>
          <xdr:colOff>736600</xdr:colOff>
          <xdr:row>20</xdr:row>
          <xdr:rowOff>19050</xdr:rowOff>
        </xdr:to>
        <xdr:sp macro="" textlink="">
          <xdr:nvSpPr>
            <xdr:cNvPr id="83993" name="Check Box 25" hidden="1">
              <a:extLst>
                <a:ext uri="{63B3BB69-23CF-44E3-9099-C40C66FF867C}">
                  <a14:compatExt spid="_x0000_s83993"/>
                </a:ext>
                <a:ext uri="{FF2B5EF4-FFF2-40B4-BE49-F238E27FC236}">
                  <a16:creationId xmlns:a16="http://schemas.microsoft.com/office/drawing/2014/main" id="{00000000-0008-0000-0200-0000194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SQAR 29a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4</xdr:row>
          <xdr:rowOff>184150</xdr:rowOff>
        </xdr:from>
        <xdr:to>
          <xdr:col>2</xdr:col>
          <xdr:colOff>666750</xdr:colOff>
          <xdr:row>5</xdr:row>
          <xdr:rowOff>184150</xdr:rowOff>
        </xdr:to>
        <xdr:sp macro="" textlink="">
          <xdr:nvSpPr>
            <xdr:cNvPr id="83994" name="Check Box 26" hidden="1">
              <a:extLst>
                <a:ext uri="{63B3BB69-23CF-44E3-9099-C40C66FF867C}">
                  <a14:compatExt spid="_x0000_s83994"/>
                </a:ext>
                <a:ext uri="{FF2B5EF4-FFF2-40B4-BE49-F238E27FC236}">
                  <a16:creationId xmlns:a16="http://schemas.microsoft.com/office/drawing/2014/main" id="{00000000-0008-0000-0200-00001A4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SQAR 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5</xdr:row>
          <xdr:rowOff>190500</xdr:rowOff>
        </xdr:from>
        <xdr:to>
          <xdr:col>2</xdr:col>
          <xdr:colOff>666750</xdr:colOff>
          <xdr:row>7</xdr:row>
          <xdr:rowOff>12700</xdr:rowOff>
        </xdr:to>
        <xdr:sp macro="" textlink="">
          <xdr:nvSpPr>
            <xdr:cNvPr id="83995" name="Check Box 27" hidden="1">
              <a:extLst>
                <a:ext uri="{63B3BB69-23CF-44E3-9099-C40C66FF867C}">
                  <a14:compatExt spid="_x0000_s83995"/>
                </a:ext>
                <a:ext uri="{FF2B5EF4-FFF2-40B4-BE49-F238E27FC236}">
                  <a16:creationId xmlns:a16="http://schemas.microsoft.com/office/drawing/2014/main" id="{00000000-0008-0000-0200-00001B4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SQAR 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31750</xdr:colOff>
          <xdr:row>6</xdr:row>
          <xdr:rowOff>190500</xdr:rowOff>
        </xdr:from>
        <xdr:to>
          <xdr:col>2</xdr:col>
          <xdr:colOff>679450</xdr:colOff>
          <xdr:row>8</xdr:row>
          <xdr:rowOff>19050</xdr:rowOff>
        </xdr:to>
        <xdr:sp macro="" textlink="">
          <xdr:nvSpPr>
            <xdr:cNvPr id="83996" name="Check Box 28" hidden="1">
              <a:extLst>
                <a:ext uri="{63B3BB69-23CF-44E3-9099-C40C66FF867C}">
                  <a14:compatExt spid="_x0000_s83996"/>
                </a:ext>
                <a:ext uri="{FF2B5EF4-FFF2-40B4-BE49-F238E27FC236}">
                  <a16:creationId xmlns:a16="http://schemas.microsoft.com/office/drawing/2014/main" id="{00000000-0008-0000-0200-00001C4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SQAR 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31750</xdr:colOff>
          <xdr:row>9</xdr:row>
          <xdr:rowOff>12700</xdr:rowOff>
        </xdr:from>
        <xdr:to>
          <xdr:col>2</xdr:col>
          <xdr:colOff>679450</xdr:colOff>
          <xdr:row>10</xdr:row>
          <xdr:rowOff>31750</xdr:rowOff>
        </xdr:to>
        <xdr:sp macro="" textlink="">
          <xdr:nvSpPr>
            <xdr:cNvPr id="83997" name="Check Box 29" hidden="1">
              <a:extLst>
                <a:ext uri="{63B3BB69-23CF-44E3-9099-C40C66FF867C}">
                  <a14:compatExt spid="_x0000_s83997"/>
                </a:ext>
                <a:ext uri="{FF2B5EF4-FFF2-40B4-BE49-F238E27FC236}">
                  <a16:creationId xmlns:a16="http://schemas.microsoft.com/office/drawing/2014/main" id="{00000000-0008-0000-0200-00001D4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SQAR 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31750</xdr:colOff>
          <xdr:row>10</xdr:row>
          <xdr:rowOff>19050</xdr:rowOff>
        </xdr:from>
        <xdr:to>
          <xdr:col>2</xdr:col>
          <xdr:colOff>679450</xdr:colOff>
          <xdr:row>11</xdr:row>
          <xdr:rowOff>50800</xdr:rowOff>
        </xdr:to>
        <xdr:sp macro="" textlink="">
          <xdr:nvSpPr>
            <xdr:cNvPr id="83998" name="Check Box 30" hidden="1">
              <a:extLst>
                <a:ext uri="{63B3BB69-23CF-44E3-9099-C40C66FF867C}">
                  <a14:compatExt spid="_x0000_s83998"/>
                </a:ext>
                <a:ext uri="{FF2B5EF4-FFF2-40B4-BE49-F238E27FC236}">
                  <a16:creationId xmlns:a16="http://schemas.microsoft.com/office/drawing/2014/main" id="{00000000-0008-0000-0200-00001E4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SQAR 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31750</xdr:colOff>
          <xdr:row>11</xdr:row>
          <xdr:rowOff>12700</xdr:rowOff>
        </xdr:from>
        <xdr:to>
          <xdr:col>2</xdr:col>
          <xdr:colOff>679450</xdr:colOff>
          <xdr:row>12</xdr:row>
          <xdr:rowOff>31750</xdr:rowOff>
        </xdr:to>
        <xdr:sp macro="" textlink="">
          <xdr:nvSpPr>
            <xdr:cNvPr id="83999" name="Check Box 31" hidden="1">
              <a:extLst>
                <a:ext uri="{63B3BB69-23CF-44E3-9099-C40C66FF867C}">
                  <a14:compatExt spid="_x0000_s83999"/>
                </a:ext>
                <a:ext uri="{FF2B5EF4-FFF2-40B4-BE49-F238E27FC236}">
                  <a16:creationId xmlns:a16="http://schemas.microsoft.com/office/drawing/2014/main" id="{00000000-0008-0000-0200-00001F4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SQAR 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69850</xdr:colOff>
          <xdr:row>8</xdr:row>
          <xdr:rowOff>146050</xdr:rowOff>
        </xdr:from>
        <xdr:to>
          <xdr:col>1</xdr:col>
          <xdr:colOff>717550</xdr:colOff>
          <xdr:row>9</xdr:row>
          <xdr:rowOff>184150</xdr:rowOff>
        </xdr:to>
        <xdr:sp macro="" textlink="">
          <xdr:nvSpPr>
            <xdr:cNvPr id="84000" name="Check Box 32" hidden="1">
              <a:extLst>
                <a:ext uri="{63B3BB69-23CF-44E3-9099-C40C66FF867C}">
                  <a14:compatExt spid="_x0000_s84000"/>
                </a:ext>
                <a:ext uri="{FF2B5EF4-FFF2-40B4-BE49-F238E27FC236}">
                  <a16:creationId xmlns:a16="http://schemas.microsoft.com/office/drawing/2014/main" id="{00000000-0008-0000-0200-0000204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SQAR 21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69850</xdr:colOff>
          <xdr:row>10</xdr:row>
          <xdr:rowOff>171450</xdr:rowOff>
        </xdr:from>
        <xdr:to>
          <xdr:col>1</xdr:col>
          <xdr:colOff>742950</xdr:colOff>
          <xdr:row>12</xdr:row>
          <xdr:rowOff>0</xdr:rowOff>
        </xdr:to>
        <xdr:sp macro="" textlink="">
          <xdr:nvSpPr>
            <xdr:cNvPr id="84001" name="Check Box 33" hidden="1">
              <a:extLst>
                <a:ext uri="{63B3BB69-23CF-44E3-9099-C40C66FF867C}">
                  <a14:compatExt spid="_x0000_s84001"/>
                </a:ext>
                <a:ext uri="{FF2B5EF4-FFF2-40B4-BE49-F238E27FC236}">
                  <a16:creationId xmlns:a16="http://schemas.microsoft.com/office/drawing/2014/main" id="{00000000-0008-0000-0200-0000214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SQAR 22b</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12700</xdr:colOff>
          <xdr:row>8</xdr:row>
          <xdr:rowOff>165100</xdr:rowOff>
        </xdr:from>
        <xdr:to>
          <xdr:col>0</xdr:col>
          <xdr:colOff>622300</xdr:colOff>
          <xdr:row>10</xdr:row>
          <xdr:rowOff>0</xdr:rowOff>
        </xdr:to>
        <xdr:sp macro="" textlink="">
          <xdr:nvSpPr>
            <xdr:cNvPr id="84003" name="Check Box 35" hidden="1">
              <a:extLst>
                <a:ext uri="{63B3BB69-23CF-44E3-9099-C40C66FF867C}">
                  <a14:compatExt spid="_x0000_s84003"/>
                </a:ext>
                <a:ext uri="{FF2B5EF4-FFF2-40B4-BE49-F238E27FC236}">
                  <a16:creationId xmlns:a16="http://schemas.microsoft.com/office/drawing/2014/main" id="{00000000-0008-0000-0200-0000234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SQAR 5b</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69850</xdr:colOff>
          <xdr:row>11</xdr:row>
          <xdr:rowOff>171450</xdr:rowOff>
        </xdr:from>
        <xdr:to>
          <xdr:col>1</xdr:col>
          <xdr:colOff>742950</xdr:colOff>
          <xdr:row>13</xdr:row>
          <xdr:rowOff>0</xdr:rowOff>
        </xdr:to>
        <xdr:sp macro="" textlink="">
          <xdr:nvSpPr>
            <xdr:cNvPr id="84004" name="Check Box 36" hidden="1">
              <a:extLst>
                <a:ext uri="{63B3BB69-23CF-44E3-9099-C40C66FF867C}">
                  <a14:compatExt spid="_x0000_s84004"/>
                </a:ext>
                <a:ext uri="{FF2B5EF4-FFF2-40B4-BE49-F238E27FC236}">
                  <a16:creationId xmlns:a16="http://schemas.microsoft.com/office/drawing/2014/main" id="{00000000-0008-0000-0200-0000244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SQAR 22c</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12700</xdr:colOff>
          <xdr:row>9</xdr:row>
          <xdr:rowOff>171450</xdr:rowOff>
        </xdr:from>
        <xdr:to>
          <xdr:col>0</xdr:col>
          <xdr:colOff>622300</xdr:colOff>
          <xdr:row>11</xdr:row>
          <xdr:rowOff>12700</xdr:rowOff>
        </xdr:to>
        <xdr:sp macro="" textlink="">
          <xdr:nvSpPr>
            <xdr:cNvPr id="84005" name="Check Box 37" hidden="1">
              <a:extLst>
                <a:ext uri="{63B3BB69-23CF-44E3-9099-C40C66FF867C}">
                  <a14:compatExt spid="_x0000_s84005"/>
                </a:ext>
                <a:ext uri="{FF2B5EF4-FFF2-40B4-BE49-F238E27FC236}">
                  <a16:creationId xmlns:a16="http://schemas.microsoft.com/office/drawing/2014/main" id="{00000000-0008-0000-0200-0000254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SQAR 5c</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69850</xdr:colOff>
          <xdr:row>12</xdr:row>
          <xdr:rowOff>171450</xdr:rowOff>
        </xdr:from>
        <xdr:to>
          <xdr:col>1</xdr:col>
          <xdr:colOff>742950</xdr:colOff>
          <xdr:row>13</xdr:row>
          <xdr:rowOff>184150</xdr:rowOff>
        </xdr:to>
        <xdr:sp macro="" textlink="">
          <xdr:nvSpPr>
            <xdr:cNvPr id="84006" name="Check Box 38" hidden="1">
              <a:extLst>
                <a:ext uri="{63B3BB69-23CF-44E3-9099-C40C66FF867C}">
                  <a14:compatExt spid="_x0000_s84006"/>
                </a:ext>
                <a:ext uri="{FF2B5EF4-FFF2-40B4-BE49-F238E27FC236}">
                  <a16:creationId xmlns:a16="http://schemas.microsoft.com/office/drawing/2014/main" id="{00000000-0008-0000-0200-0000264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SQAR 22d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12700</xdr:colOff>
          <xdr:row>10</xdr:row>
          <xdr:rowOff>171450</xdr:rowOff>
        </xdr:from>
        <xdr:to>
          <xdr:col>0</xdr:col>
          <xdr:colOff>622300</xdr:colOff>
          <xdr:row>12</xdr:row>
          <xdr:rowOff>12700</xdr:rowOff>
        </xdr:to>
        <xdr:sp macro="" textlink="">
          <xdr:nvSpPr>
            <xdr:cNvPr id="84007" name="Check Box 39" hidden="1">
              <a:extLst>
                <a:ext uri="{63B3BB69-23CF-44E3-9099-C40C66FF867C}">
                  <a14:compatExt spid="_x0000_s84007"/>
                </a:ext>
                <a:ext uri="{FF2B5EF4-FFF2-40B4-BE49-F238E27FC236}">
                  <a16:creationId xmlns:a16="http://schemas.microsoft.com/office/drawing/2014/main" id="{00000000-0008-0000-0200-0000274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SQAR 5d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12700</xdr:colOff>
          <xdr:row>11</xdr:row>
          <xdr:rowOff>171450</xdr:rowOff>
        </xdr:from>
        <xdr:to>
          <xdr:col>0</xdr:col>
          <xdr:colOff>622300</xdr:colOff>
          <xdr:row>13</xdr:row>
          <xdr:rowOff>0</xdr:rowOff>
        </xdr:to>
        <xdr:sp macro="" textlink="">
          <xdr:nvSpPr>
            <xdr:cNvPr id="84009" name="Check Box 41" hidden="1">
              <a:extLst>
                <a:ext uri="{63B3BB69-23CF-44E3-9099-C40C66FF867C}">
                  <a14:compatExt spid="_x0000_s84009"/>
                </a:ext>
                <a:ext uri="{FF2B5EF4-FFF2-40B4-BE49-F238E27FC236}">
                  <a16:creationId xmlns:a16="http://schemas.microsoft.com/office/drawing/2014/main" id="{00000000-0008-0000-0200-0000294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SQAR 5e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12700</xdr:colOff>
          <xdr:row>12</xdr:row>
          <xdr:rowOff>171450</xdr:rowOff>
        </xdr:from>
        <xdr:to>
          <xdr:col>0</xdr:col>
          <xdr:colOff>622300</xdr:colOff>
          <xdr:row>14</xdr:row>
          <xdr:rowOff>0</xdr:rowOff>
        </xdr:to>
        <xdr:sp macro="" textlink="">
          <xdr:nvSpPr>
            <xdr:cNvPr id="84011" name="Check Box 43" hidden="1">
              <a:extLst>
                <a:ext uri="{63B3BB69-23CF-44E3-9099-C40C66FF867C}">
                  <a14:compatExt spid="_x0000_s84011"/>
                </a:ext>
                <a:ext uri="{FF2B5EF4-FFF2-40B4-BE49-F238E27FC236}">
                  <a16:creationId xmlns:a16="http://schemas.microsoft.com/office/drawing/2014/main" id="{00000000-0008-0000-0200-00002B4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SQAR 5f</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12700</xdr:colOff>
          <xdr:row>13</xdr:row>
          <xdr:rowOff>165100</xdr:rowOff>
        </xdr:from>
        <xdr:to>
          <xdr:col>0</xdr:col>
          <xdr:colOff>622300</xdr:colOff>
          <xdr:row>15</xdr:row>
          <xdr:rowOff>0</xdr:rowOff>
        </xdr:to>
        <xdr:sp macro="" textlink="">
          <xdr:nvSpPr>
            <xdr:cNvPr id="84013" name="Check Box 45" hidden="1">
              <a:extLst>
                <a:ext uri="{63B3BB69-23CF-44E3-9099-C40C66FF867C}">
                  <a14:compatExt spid="_x0000_s84013"/>
                </a:ext>
                <a:ext uri="{FF2B5EF4-FFF2-40B4-BE49-F238E27FC236}">
                  <a16:creationId xmlns:a16="http://schemas.microsoft.com/office/drawing/2014/main" id="{00000000-0008-0000-0200-00002D4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SQAR 5g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69850</xdr:colOff>
          <xdr:row>19</xdr:row>
          <xdr:rowOff>190500</xdr:rowOff>
        </xdr:from>
        <xdr:to>
          <xdr:col>1</xdr:col>
          <xdr:colOff>736600</xdr:colOff>
          <xdr:row>21</xdr:row>
          <xdr:rowOff>19050</xdr:rowOff>
        </xdr:to>
        <xdr:sp macro="" textlink="">
          <xdr:nvSpPr>
            <xdr:cNvPr id="84015" name="Check Box 47" hidden="1">
              <a:extLst>
                <a:ext uri="{63B3BB69-23CF-44E3-9099-C40C66FF867C}">
                  <a14:compatExt spid="_x0000_s84015"/>
                </a:ext>
                <a:ext uri="{FF2B5EF4-FFF2-40B4-BE49-F238E27FC236}">
                  <a16:creationId xmlns:a16="http://schemas.microsoft.com/office/drawing/2014/main" id="{00000000-0008-0000-0200-00002F4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SQAR 29b</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31750</xdr:colOff>
          <xdr:row>2</xdr:row>
          <xdr:rowOff>12700</xdr:rowOff>
        </xdr:from>
        <xdr:to>
          <xdr:col>2</xdr:col>
          <xdr:colOff>698500</xdr:colOff>
          <xdr:row>3</xdr:row>
          <xdr:rowOff>0</xdr:rowOff>
        </xdr:to>
        <xdr:sp macro="" textlink="">
          <xdr:nvSpPr>
            <xdr:cNvPr id="84016" name="Check Box 48" hidden="1">
              <a:extLst>
                <a:ext uri="{63B3BB69-23CF-44E3-9099-C40C66FF867C}">
                  <a14:compatExt spid="_x0000_s84016"/>
                </a:ext>
                <a:ext uri="{FF2B5EF4-FFF2-40B4-BE49-F238E27FC236}">
                  <a16:creationId xmlns:a16="http://schemas.microsoft.com/office/drawing/2014/main" id="{00000000-0008-0000-0200-0000304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SQAR 29c</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31750</xdr:colOff>
          <xdr:row>2</xdr:row>
          <xdr:rowOff>222250</xdr:rowOff>
        </xdr:from>
        <xdr:to>
          <xdr:col>2</xdr:col>
          <xdr:colOff>698500</xdr:colOff>
          <xdr:row>4</xdr:row>
          <xdr:rowOff>12700</xdr:rowOff>
        </xdr:to>
        <xdr:sp macro="" textlink="">
          <xdr:nvSpPr>
            <xdr:cNvPr id="84017" name="Check Box 49" hidden="1">
              <a:extLst>
                <a:ext uri="{63B3BB69-23CF-44E3-9099-C40C66FF867C}">
                  <a14:compatExt spid="_x0000_s84017"/>
                </a:ext>
                <a:ext uri="{FF2B5EF4-FFF2-40B4-BE49-F238E27FC236}">
                  <a16:creationId xmlns:a16="http://schemas.microsoft.com/office/drawing/2014/main" id="{00000000-0008-0000-0200-0000314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SQAR 31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31750</xdr:colOff>
          <xdr:row>3</xdr:row>
          <xdr:rowOff>184150</xdr:rowOff>
        </xdr:from>
        <xdr:to>
          <xdr:col>2</xdr:col>
          <xdr:colOff>679450</xdr:colOff>
          <xdr:row>5</xdr:row>
          <xdr:rowOff>12700</xdr:rowOff>
        </xdr:to>
        <xdr:sp macro="" textlink="">
          <xdr:nvSpPr>
            <xdr:cNvPr id="84018" name="Check Box 50" hidden="1">
              <a:extLst>
                <a:ext uri="{63B3BB69-23CF-44E3-9099-C40C66FF867C}">
                  <a14:compatExt spid="_x0000_s84018"/>
                </a:ext>
                <a:ext uri="{FF2B5EF4-FFF2-40B4-BE49-F238E27FC236}">
                  <a16:creationId xmlns:a16="http://schemas.microsoft.com/office/drawing/2014/main" id="{00000000-0008-0000-0200-0000324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SQAR 35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31750</xdr:colOff>
          <xdr:row>7</xdr:row>
          <xdr:rowOff>184150</xdr:rowOff>
        </xdr:from>
        <xdr:to>
          <xdr:col>2</xdr:col>
          <xdr:colOff>679450</xdr:colOff>
          <xdr:row>9</xdr:row>
          <xdr:rowOff>19050</xdr:rowOff>
        </xdr:to>
        <xdr:sp macro="" textlink="">
          <xdr:nvSpPr>
            <xdr:cNvPr id="84019" name="Check Box 51" hidden="1">
              <a:extLst>
                <a:ext uri="{63B3BB69-23CF-44E3-9099-C40C66FF867C}">
                  <a14:compatExt spid="_x0000_s84019"/>
                </a:ext>
                <a:ext uri="{FF2B5EF4-FFF2-40B4-BE49-F238E27FC236}">
                  <a16:creationId xmlns:a16="http://schemas.microsoft.com/office/drawing/2014/main" id="{00000000-0008-0000-0200-0000334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SQAR 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31750</xdr:colOff>
          <xdr:row>12</xdr:row>
          <xdr:rowOff>12700</xdr:rowOff>
        </xdr:from>
        <xdr:to>
          <xdr:col>2</xdr:col>
          <xdr:colOff>679450</xdr:colOff>
          <xdr:row>13</xdr:row>
          <xdr:rowOff>31750</xdr:rowOff>
        </xdr:to>
        <xdr:sp macro="" textlink="">
          <xdr:nvSpPr>
            <xdr:cNvPr id="84041" name="Check Box 73" hidden="1">
              <a:extLst>
                <a:ext uri="{63B3BB69-23CF-44E3-9099-C40C66FF867C}">
                  <a14:compatExt spid="_x0000_s84041"/>
                </a:ext>
                <a:ext uri="{FF2B5EF4-FFF2-40B4-BE49-F238E27FC236}">
                  <a16:creationId xmlns:a16="http://schemas.microsoft.com/office/drawing/2014/main" id="{00000000-0008-0000-0200-0000494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SQAR 47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31750</xdr:colOff>
          <xdr:row>13</xdr:row>
          <xdr:rowOff>12700</xdr:rowOff>
        </xdr:from>
        <xdr:to>
          <xdr:col>2</xdr:col>
          <xdr:colOff>679450</xdr:colOff>
          <xdr:row>14</xdr:row>
          <xdr:rowOff>19050</xdr:rowOff>
        </xdr:to>
        <xdr:sp macro="" textlink="">
          <xdr:nvSpPr>
            <xdr:cNvPr id="84042" name="Check Box 74" hidden="1">
              <a:extLst>
                <a:ext uri="{63B3BB69-23CF-44E3-9099-C40C66FF867C}">
                  <a14:compatExt spid="_x0000_s84042"/>
                </a:ext>
                <a:ext uri="{FF2B5EF4-FFF2-40B4-BE49-F238E27FC236}">
                  <a16:creationId xmlns:a16="http://schemas.microsoft.com/office/drawing/2014/main" id="{00000000-0008-0000-0200-00004A4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SQAR 48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31750</xdr:colOff>
          <xdr:row>13</xdr:row>
          <xdr:rowOff>184150</xdr:rowOff>
        </xdr:from>
        <xdr:to>
          <xdr:col>2</xdr:col>
          <xdr:colOff>679450</xdr:colOff>
          <xdr:row>15</xdr:row>
          <xdr:rowOff>19050</xdr:rowOff>
        </xdr:to>
        <xdr:sp macro="" textlink="">
          <xdr:nvSpPr>
            <xdr:cNvPr id="84043" name="Check Box 75" hidden="1">
              <a:extLst>
                <a:ext uri="{63B3BB69-23CF-44E3-9099-C40C66FF867C}">
                  <a14:compatExt spid="_x0000_s84043"/>
                </a:ext>
                <a:ext uri="{FF2B5EF4-FFF2-40B4-BE49-F238E27FC236}">
                  <a16:creationId xmlns:a16="http://schemas.microsoft.com/office/drawing/2014/main" id="{00000000-0008-0000-0200-00004B4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SQAR 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31750</xdr:colOff>
          <xdr:row>14</xdr:row>
          <xdr:rowOff>184150</xdr:rowOff>
        </xdr:from>
        <xdr:to>
          <xdr:col>2</xdr:col>
          <xdr:colOff>679450</xdr:colOff>
          <xdr:row>16</xdr:row>
          <xdr:rowOff>12700</xdr:rowOff>
        </xdr:to>
        <xdr:sp macro="" textlink="">
          <xdr:nvSpPr>
            <xdr:cNvPr id="84044" name="Check Box 76" hidden="1">
              <a:extLst>
                <a:ext uri="{63B3BB69-23CF-44E3-9099-C40C66FF867C}">
                  <a14:compatExt spid="_x0000_s84044"/>
                </a:ext>
                <a:ext uri="{FF2B5EF4-FFF2-40B4-BE49-F238E27FC236}">
                  <a16:creationId xmlns:a16="http://schemas.microsoft.com/office/drawing/2014/main" id="{00000000-0008-0000-0200-00004C4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SQAR 50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31750</xdr:colOff>
          <xdr:row>15</xdr:row>
          <xdr:rowOff>184150</xdr:rowOff>
        </xdr:from>
        <xdr:to>
          <xdr:col>2</xdr:col>
          <xdr:colOff>679450</xdr:colOff>
          <xdr:row>17</xdr:row>
          <xdr:rowOff>19050</xdr:rowOff>
        </xdr:to>
        <xdr:sp macro="" textlink="">
          <xdr:nvSpPr>
            <xdr:cNvPr id="84045" name="Check Box 77" hidden="1">
              <a:extLst>
                <a:ext uri="{63B3BB69-23CF-44E3-9099-C40C66FF867C}">
                  <a14:compatExt spid="_x0000_s84045"/>
                </a:ext>
                <a:ext uri="{FF2B5EF4-FFF2-40B4-BE49-F238E27FC236}">
                  <a16:creationId xmlns:a16="http://schemas.microsoft.com/office/drawing/2014/main" id="{00000000-0008-0000-0200-00004D4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SQAR 52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31750</xdr:colOff>
          <xdr:row>16</xdr:row>
          <xdr:rowOff>184150</xdr:rowOff>
        </xdr:from>
        <xdr:to>
          <xdr:col>2</xdr:col>
          <xdr:colOff>679450</xdr:colOff>
          <xdr:row>18</xdr:row>
          <xdr:rowOff>12700</xdr:rowOff>
        </xdr:to>
        <xdr:sp macro="" textlink="">
          <xdr:nvSpPr>
            <xdr:cNvPr id="84046" name="Check Box 78" hidden="1">
              <a:extLst>
                <a:ext uri="{63B3BB69-23CF-44E3-9099-C40C66FF867C}">
                  <a14:compatExt spid="_x0000_s84046"/>
                </a:ext>
                <a:ext uri="{FF2B5EF4-FFF2-40B4-BE49-F238E27FC236}">
                  <a16:creationId xmlns:a16="http://schemas.microsoft.com/office/drawing/2014/main" id="{00000000-0008-0000-0200-00004E4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SQAR 53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31750</xdr:colOff>
          <xdr:row>17</xdr:row>
          <xdr:rowOff>171450</xdr:rowOff>
        </xdr:from>
        <xdr:to>
          <xdr:col>2</xdr:col>
          <xdr:colOff>679450</xdr:colOff>
          <xdr:row>19</xdr:row>
          <xdr:rowOff>12700</xdr:rowOff>
        </xdr:to>
        <xdr:sp macro="" textlink="">
          <xdr:nvSpPr>
            <xdr:cNvPr id="84047" name="Check Box 79" hidden="1">
              <a:extLst>
                <a:ext uri="{63B3BB69-23CF-44E3-9099-C40C66FF867C}">
                  <a14:compatExt spid="_x0000_s84047"/>
                </a:ext>
                <a:ext uri="{FF2B5EF4-FFF2-40B4-BE49-F238E27FC236}">
                  <a16:creationId xmlns:a16="http://schemas.microsoft.com/office/drawing/2014/main" id="{00000000-0008-0000-0200-00004F4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SQAR 55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31750</xdr:colOff>
          <xdr:row>18</xdr:row>
          <xdr:rowOff>184150</xdr:rowOff>
        </xdr:from>
        <xdr:to>
          <xdr:col>2</xdr:col>
          <xdr:colOff>679450</xdr:colOff>
          <xdr:row>20</xdr:row>
          <xdr:rowOff>12700</xdr:rowOff>
        </xdr:to>
        <xdr:sp macro="" textlink="">
          <xdr:nvSpPr>
            <xdr:cNvPr id="84048" name="Check Box 80" hidden="1">
              <a:extLst>
                <a:ext uri="{63B3BB69-23CF-44E3-9099-C40C66FF867C}">
                  <a14:compatExt spid="_x0000_s84048"/>
                </a:ext>
                <a:ext uri="{FF2B5EF4-FFF2-40B4-BE49-F238E27FC236}">
                  <a16:creationId xmlns:a16="http://schemas.microsoft.com/office/drawing/2014/main" id="{00000000-0008-0000-0200-0000504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SQAR 56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31750</xdr:colOff>
          <xdr:row>19</xdr:row>
          <xdr:rowOff>171450</xdr:rowOff>
        </xdr:from>
        <xdr:to>
          <xdr:col>2</xdr:col>
          <xdr:colOff>679450</xdr:colOff>
          <xdr:row>21</xdr:row>
          <xdr:rowOff>12700</xdr:rowOff>
        </xdr:to>
        <xdr:sp macro="" textlink="">
          <xdr:nvSpPr>
            <xdr:cNvPr id="84049" name="Check Box 81" hidden="1">
              <a:extLst>
                <a:ext uri="{63B3BB69-23CF-44E3-9099-C40C66FF867C}">
                  <a14:compatExt spid="_x0000_s84049"/>
                </a:ext>
                <a:ext uri="{FF2B5EF4-FFF2-40B4-BE49-F238E27FC236}">
                  <a16:creationId xmlns:a16="http://schemas.microsoft.com/office/drawing/2014/main" id="{00000000-0008-0000-0200-0000514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SQAR 60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12700</xdr:colOff>
          <xdr:row>3</xdr:row>
          <xdr:rowOff>184150</xdr:rowOff>
        </xdr:from>
        <xdr:to>
          <xdr:col>0</xdr:col>
          <xdr:colOff>622300</xdr:colOff>
          <xdr:row>5</xdr:row>
          <xdr:rowOff>12700</xdr:rowOff>
        </xdr:to>
        <xdr:sp macro="" textlink="">
          <xdr:nvSpPr>
            <xdr:cNvPr id="84060" name="Check Box 92" hidden="1">
              <a:extLst>
                <a:ext uri="{63B3BB69-23CF-44E3-9099-C40C66FF867C}">
                  <a14:compatExt spid="_x0000_s84060"/>
                </a:ext>
                <a:ext uri="{FF2B5EF4-FFF2-40B4-BE49-F238E27FC236}">
                  <a16:creationId xmlns:a16="http://schemas.microsoft.com/office/drawing/2014/main" id="{00000000-0008-0000-0200-00005C4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SQAR 2b</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12700</xdr:colOff>
          <xdr:row>4</xdr:row>
          <xdr:rowOff>190500</xdr:rowOff>
        </xdr:from>
        <xdr:to>
          <xdr:col>0</xdr:col>
          <xdr:colOff>622300</xdr:colOff>
          <xdr:row>6</xdr:row>
          <xdr:rowOff>0</xdr:rowOff>
        </xdr:to>
        <xdr:sp macro="" textlink="">
          <xdr:nvSpPr>
            <xdr:cNvPr id="84061" name="Check Box 93" hidden="1">
              <a:extLst>
                <a:ext uri="{63B3BB69-23CF-44E3-9099-C40C66FF867C}">
                  <a14:compatExt spid="_x0000_s84061"/>
                </a:ext>
                <a:ext uri="{FF2B5EF4-FFF2-40B4-BE49-F238E27FC236}">
                  <a16:creationId xmlns:a16="http://schemas.microsoft.com/office/drawing/2014/main" id="{00000000-0008-0000-0200-00005D4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SQAR 2c</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12700</xdr:colOff>
          <xdr:row>19</xdr:row>
          <xdr:rowOff>171450</xdr:rowOff>
        </xdr:from>
        <xdr:to>
          <xdr:col>0</xdr:col>
          <xdr:colOff>622300</xdr:colOff>
          <xdr:row>21</xdr:row>
          <xdr:rowOff>12700</xdr:rowOff>
        </xdr:to>
        <xdr:sp macro="" textlink="">
          <xdr:nvSpPr>
            <xdr:cNvPr id="84062" name="Check Box 94" hidden="1">
              <a:extLst>
                <a:ext uri="{63B3BB69-23CF-44E3-9099-C40C66FF867C}">
                  <a14:compatExt spid="_x0000_s84062"/>
                </a:ext>
                <a:ext uri="{FF2B5EF4-FFF2-40B4-BE49-F238E27FC236}">
                  <a16:creationId xmlns:a16="http://schemas.microsoft.com/office/drawing/2014/main" id="{00000000-0008-0000-0200-00005E4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SQAR 12</a:t>
              </a:r>
            </a:p>
          </xdr:txBody>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152400</xdr:colOff>
          <xdr:row>19</xdr:row>
          <xdr:rowOff>19050</xdr:rowOff>
        </xdr:from>
        <xdr:to>
          <xdr:col>0</xdr:col>
          <xdr:colOff>361950</xdr:colOff>
          <xdr:row>19</xdr:row>
          <xdr:rowOff>228600</xdr:rowOff>
        </xdr:to>
        <xdr:sp macro="" textlink="">
          <xdr:nvSpPr>
            <xdr:cNvPr id="2050" name="Check Box 2" hidden="1">
              <a:extLst>
                <a:ext uri="{63B3BB69-23CF-44E3-9099-C40C66FF867C}">
                  <a14:compatExt spid="_x0000_s2050"/>
                </a:ext>
                <a:ext uri="{FF2B5EF4-FFF2-40B4-BE49-F238E27FC236}">
                  <a16:creationId xmlns:a16="http://schemas.microsoft.com/office/drawing/2014/main" id="{00000000-0008-0000-0300-00000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1117600</xdr:colOff>
          <xdr:row>22</xdr:row>
          <xdr:rowOff>133350</xdr:rowOff>
        </xdr:from>
        <xdr:to>
          <xdr:col>0</xdr:col>
          <xdr:colOff>1314450</xdr:colOff>
          <xdr:row>23</xdr:row>
          <xdr:rowOff>190500</xdr:rowOff>
        </xdr:to>
        <xdr:sp macro="" textlink="">
          <xdr:nvSpPr>
            <xdr:cNvPr id="2056" name="Check Box 8" hidden="1">
              <a:extLst>
                <a:ext uri="{63B3BB69-23CF-44E3-9099-C40C66FF867C}">
                  <a14:compatExt spid="_x0000_s2056"/>
                </a:ext>
                <a:ext uri="{FF2B5EF4-FFF2-40B4-BE49-F238E27FC236}">
                  <a16:creationId xmlns:a16="http://schemas.microsoft.com/office/drawing/2014/main" id="{00000000-0008-0000-0300-00000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127000</xdr:colOff>
          <xdr:row>12</xdr:row>
          <xdr:rowOff>165100</xdr:rowOff>
        </xdr:from>
        <xdr:to>
          <xdr:col>1</xdr:col>
          <xdr:colOff>317500</xdr:colOff>
          <xdr:row>14</xdr:row>
          <xdr:rowOff>12700</xdr:rowOff>
        </xdr:to>
        <xdr:sp macro="" textlink="">
          <xdr:nvSpPr>
            <xdr:cNvPr id="2058" name="Check Box 10" hidden="1">
              <a:extLst>
                <a:ext uri="{63B3BB69-23CF-44E3-9099-C40C66FF867C}">
                  <a14:compatExt spid="_x0000_s2058"/>
                </a:ext>
                <a:ext uri="{FF2B5EF4-FFF2-40B4-BE49-F238E27FC236}">
                  <a16:creationId xmlns:a16="http://schemas.microsoft.com/office/drawing/2014/main" id="{00000000-0008-0000-0300-00000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527050</xdr:colOff>
          <xdr:row>13</xdr:row>
          <xdr:rowOff>0</xdr:rowOff>
        </xdr:from>
        <xdr:to>
          <xdr:col>3</xdr:col>
          <xdr:colOff>704850</xdr:colOff>
          <xdr:row>14</xdr:row>
          <xdr:rowOff>0</xdr:rowOff>
        </xdr:to>
        <xdr:sp macro="" textlink="">
          <xdr:nvSpPr>
            <xdr:cNvPr id="2059" name="Check Box 11" hidden="1">
              <a:extLst>
                <a:ext uri="{63B3BB69-23CF-44E3-9099-C40C66FF867C}">
                  <a14:compatExt spid="_x0000_s2059"/>
                </a:ext>
                <a:ext uri="{FF2B5EF4-FFF2-40B4-BE49-F238E27FC236}">
                  <a16:creationId xmlns:a16="http://schemas.microsoft.com/office/drawing/2014/main" id="{00000000-0008-0000-0300-00000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298450</xdr:colOff>
          <xdr:row>12</xdr:row>
          <xdr:rowOff>165100</xdr:rowOff>
        </xdr:from>
        <xdr:to>
          <xdr:col>7</xdr:col>
          <xdr:colOff>514350</xdr:colOff>
          <xdr:row>14</xdr:row>
          <xdr:rowOff>12700</xdr:rowOff>
        </xdr:to>
        <xdr:sp macro="" textlink="">
          <xdr:nvSpPr>
            <xdr:cNvPr id="2073" name="Check Box 25" hidden="1">
              <a:extLst>
                <a:ext uri="{63B3BB69-23CF-44E3-9099-C40C66FF867C}">
                  <a14:compatExt spid="_x0000_s2073"/>
                </a:ext>
                <a:ext uri="{FF2B5EF4-FFF2-40B4-BE49-F238E27FC236}">
                  <a16:creationId xmlns:a16="http://schemas.microsoft.com/office/drawing/2014/main" id="{00000000-0008-0000-0300-00001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19</xdr:row>
          <xdr:rowOff>12700</xdr:rowOff>
        </xdr:from>
        <xdr:to>
          <xdr:col>3</xdr:col>
          <xdr:colOff>171450</xdr:colOff>
          <xdr:row>19</xdr:row>
          <xdr:rowOff>228600</xdr:rowOff>
        </xdr:to>
        <xdr:sp macro="" textlink="">
          <xdr:nvSpPr>
            <xdr:cNvPr id="2074" name="Check Box 26" hidden="1">
              <a:extLst>
                <a:ext uri="{63B3BB69-23CF-44E3-9099-C40C66FF867C}">
                  <a14:compatExt spid="_x0000_s2074"/>
                </a:ext>
                <a:ext uri="{FF2B5EF4-FFF2-40B4-BE49-F238E27FC236}">
                  <a16:creationId xmlns:a16="http://schemas.microsoft.com/office/drawing/2014/main" id="{00000000-0008-0000-0300-00001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374650</xdr:colOff>
          <xdr:row>19</xdr:row>
          <xdr:rowOff>31750</xdr:rowOff>
        </xdr:from>
        <xdr:to>
          <xdr:col>7</xdr:col>
          <xdr:colOff>571500</xdr:colOff>
          <xdr:row>19</xdr:row>
          <xdr:rowOff>241300</xdr:rowOff>
        </xdr:to>
        <xdr:sp macro="" textlink="">
          <xdr:nvSpPr>
            <xdr:cNvPr id="2075" name="Check Box 27" hidden="1">
              <a:extLst>
                <a:ext uri="{63B3BB69-23CF-44E3-9099-C40C66FF867C}">
                  <a14:compatExt spid="_x0000_s2075"/>
                </a:ext>
                <a:ext uri="{FF2B5EF4-FFF2-40B4-BE49-F238E27FC236}">
                  <a16:creationId xmlns:a16="http://schemas.microsoft.com/office/drawing/2014/main" id="{00000000-0008-0000-0300-00001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20</xdr:row>
          <xdr:rowOff>50800</xdr:rowOff>
        </xdr:from>
        <xdr:to>
          <xdr:col>3</xdr:col>
          <xdr:colOff>304800</xdr:colOff>
          <xdr:row>21</xdr:row>
          <xdr:rowOff>95250</xdr:rowOff>
        </xdr:to>
        <xdr:sp macro="" textlink="">
          <xdr:nvSpPr>
            <xdr:cNvPr id="2081" name="Check Box 33" hidden="1">
              <a:extLst>
                <a:ext uri="{63B3BB69-23CF-44E3-9099-C40C66FF867C}">
                  <a14:compatExt spid="_x0000_s2081"/>
                </a:ext>
                <a:ext uri="{FF2B5EF4-FFF2-40B4-BE49-F238E27FC236}">
                  <a16:creationId xmlns:a16="http://schemas.microsoft.com/office/drawing/2014/main" id="{00000000-0008-0000-0300-00002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0</xdr:col>
      <xdr:colOff>74308</xdr:colOff>
      <xdr:row>2</xdr:row>
      <xdr:rowOff>19861</xdr:rowOff>
    </xdr:from>
    <xdr:to>
      <xdr:col>1</xdr:col>
      <xdr:colOff>4472020</xdr:colOff>
      <xdr:row>5</xdr:row>
      <xdr:rowOff>168073</xdr:rowOff>
    </xdr:to>
    <xdr:pic>
      <xdr:nvPicPr>
        <xdr:cNvPr id="2" name="Picture 1" descr="GD-OTS_COLOR">
          <a:extLst>
            <a:ext uri="{FF2B5EF4-FFF2-40B4-BE49-F238E27FC236}">
              <a16:creationId xmlns:a16="http://schemas.microsoft.com/office/drawing/2014/main" id="{43202779-0807-40A5-AB42-4CA28B7AE05F}"/>
            </a:ext>
          </a:extLst>
        </xdr:cNvPr>
        <xdr:cNvPicPr/>
      </xdr:nvPicPr>
      <xdr:blipFill>
        <a:blip xmlns:r="http://schemas.openxmlformats.org/officeDocument/2006/relationships" r:embed="rId1" cstate="print"/>
        <a:srcRect/>
        <a:stretch>
          <a:fillRect/>
        </a:stretch>
      </xdr:blipFill>
      <xdr:spPr bwMode="auto">
        <a:xfrm>
          <a:off x="74308" y="587308"/>
          <a:ext cx="5140797" cy="722819"/>
        </a:xfrm>
        <a:prstGeom prst="rect">
          <a:avLst/>
        </a:prstGeom>
        <a:solidFill>
          <a:schemeClr val="accent1"/>
        </a:solidFill>
        <a:ln w="9525">
          <a:noFill/>
          <a:miter lim="800000"/>
          <a:headEnd/>
          <a:tailEnd/>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41900</xdr:colOff>
      <xdr:row>7</xdr:row>
      <xdr:rowOff>36053</xdr:rowOff>
    </xdr:from>
    <xdr:to>
      <xdr:col>17</xdr:col>
      <xdr:colOff>129071</xdr:colOff>
      <xdr:row>11</xdr:row>
      <xdr:rowOff>450502</xdr:rowOff>
    </xdr:to>
    <xdr:pic>
      <xdr:nvPicPr>
        <xdr:cNvPr id="2" name="Picture 1">
          <a:extLst>
            <a:ext uri="{FF2B5EF4-FFF2-40B4-BE49-F238E27FC236}">
              <a16:creationId xmlns:a16="http://schemas.microsoft.com/office/drawing/2014/main" id="{37B30276-D397-6BE0-ED70-311A628A50A7}"/>
            </a:ext>
          </a:extLst>
        </xdr:cNvPr>
        <xdr:cNvPicPr>
          <a:picLocks noChangeAspect="1"/>
        </xdr:cNvPicPr>
      </xdr:nvPicPr>
      <xdr:blipFill>
        <a:blip xmlns:r="http://schemas.openxmlformats.org/officeDocument/2006/relationships" r:embed="rId1"/>
        <a:stretch>
          <a:fillRect/>
        </a:stretch>
      </xdr:blipFill>
      <xdr:spPr>
        <a:xfrm>
          <a:off x="10071165" y="3453847"/>
          <a:ext cx="7303759" cy="229703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161925</xdr:colOff>
      <xdr:row>2</xdr:row>
      <xdr:rowOff>38100</xdr:rowOff>
    </xdr:to>
    <xdr:pic>
      <xdr:nvPicPr>
        <xdr:cNvPr id="2" name="Picture 1" descr="GD-OTS_COLOR">
          <a:extLst>
            <a:ext uri="{FF2B5EF4-FFF2-40B4-BE49-F238E27FC236}">
              <a16:creationId xmlns:a16="http://schemas.microsoft.com/office/drawing/2014/main" id="{00000000-0008-0000-0A00-000002000000}"/>
            </a:ext>
          </a:extLst>
        </xdr:cNvPr>
        <xdr:cNvPicPr/>
      </xdr:nvPicPr>
      <xdr:blipFill>
        <a:blip xmlns:r="http://schemas.openxmlformats.org/officeDocument/2006/relationships" r:embed="rId1" cstate="print"/>
        <a:srcRect/>
        <a:stretch>
          <a:fillRect/>
        </a:stretch>
      </xdr:blipFill>
      <xdr:spPr bwMode="auto">
        <a:xfrm>
          <a:off x="0" y="0"/>
          <a:ext cx="2409825" cy="419100"/>
        </a:xfrm>
        <a:prstGeom prst="rect">
          <a:avLst/>
        </a:prstGeom>
        <a:noFill/>
        <a:ln w="9525">
          <a:noFill/>
          <a:miter lim="800000"/>
          <a:headEnd/>
          <a:tailEnd/>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38100</xdr:colOff>
      <xdr:row>3</xdr:row>
      <xdr:rowOff>57149</xdr:rowOff>
    </xdr:from>
    <xdr:to>
      <xdr:col>0</xdr:col>
      <xdr:colOff>38100</xdr:colOff>
      <xdr:row>6</xdr:row>
      <xdr:rowOff>47624</xdr:rowOff>
    </xdr:to>
    <xdr:pic>
      <xdr:nvPicPr>
        <xdr:cNvPr id="2" name="Picture 1">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8100" y="57149"/>
          <a:ext cx="2267564" cy="39052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38100</xdr:colOff>
      <xdr:row>3</xdr:row>
      <xdr:rowOff>57149</xdr:rowOff>
    </xdr:from>
    <xdr:to>
      <xdr:col>0</xdr:col>
      <xdr:colOff>38100</xdr:colOff>
      <xdr:row>6</xdr:row>
      <xdr:rowOff>76199</xdr:rowOff>
    </xdr:to>
    <xdr:pic>
      <xdr:nvPicPr>
        <xdr:cNvPr id="2" name="Picture 1">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8100" y="628649"/>
          <a:ext cx="0" cy="504825"/>
        </a:xfrm>
        <a:prstGeom prst="rect">
          <a:avLst/>
        </a:prstGeom>
      </xdr:spPr>
    </xdr:pic>
    <xdr:clientData/>
  </xdr:twoCellAnchor>
  <xdr:twoCellAnchor editAs="oneCell">
    <xdr:from>
      <xdr:col>0</xdr:col>
      <xdr:colOff>0</xdr:colOff>
      <xdr:row>0</xdr:row>
      <xdr:rowOff>19050</xdr:rowOff>
    </xdr:from>
    <xdr:to>
      <xdr:col>0</xdr:col>
      <xdr:colOff>0</xdr:colOff>
      <xdr:row>2</xdr:row>
      <xdr:rowOff>9524</xdr:rowOff>
    </xdr:to>
    <xdr:pic>
      <xdr:nvPicPr>
        <xdr:cNvPr id="3" name="Picture 2" descr="GD-OTS_COLOR">
          <a:extLst>
            <a:ext uri="{FF2B5EF4-FFF2-40B4-BE49-F238E27FC236}">
              <a16:creationId xmlns:a16="http://schemas.microsoft.com/office/drawing/2014/main" id="{00000000-0008-0000-0F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050" y="19050"/>
          <a:ext cx="3105158" cy="3714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ABC6E454-88CA-4381-8427-EB6D9D6CE321}" name="QuestionsData" displayName="QuestionsData" ref="A1:D70" totalsRowShown="0" headerRowDxfId="231" dataDxfId="230" tableBorderDxfId="229">
  <autoFilter ref="A1:D70" xr:uid="{ABC6E454-88CA-4381-8427-EB6D9D6CE321}"/>
  <tableColumns count="4">
    <tableColumn id="1" xr3:uid="{00719792-FF36-4032-BB2C-929DE3837303}" name="Clause" dataDxfId="228"/>
    <tableColumn id="2" xr3:uid="{4C63F27F-AA3E-44DC-AB0D-A01ABEFBA548}" name="Requirement Description" dataDxfId="227"/>
    <tableColumn id="3" xr3:uid="{29A3D386-E41F-4397-BB86-9397539AE2F1}" name="Checklist" dataDxfId="226"/>
    <tableColumn id="4" xr3:uid="{033255C4-0F95-4775-94C8-503C5EA2C491}" name="Checkbox Link" dataDxfId="225"/>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8" Type="http://schemas.openxmlformats.org/officeDocument/2006/relationships/ctrlProp" Target="../ctrlProps/ctrlProp71.xml"/><Relationship Id="rId3" Type="http://schemas.openxmlformats.org/officeDocument/2006/relationships/vmlDrawing" Target="../drawings/vmlDrawing6.vml"/><Relationship Id="rId7" Type="http://schemas.openxmlformats.org/officeDocument/2006/relationships/ctrlProp" Target="../ctrlProps/ctrlProp70.xml"/><Relationship Id="rId2" Type="http://schemas.openxmlformats.org/officeDocument/2006/relationships/drawing" Target="../drawings/drawing11.xml"/><Relationship Id="rId1" Type="http://schemas.openxmlformats.org/officeDocument/2006/relationships/printerSettings" Target="../printerSettings/printerSettings18.bin"/><Relationship Id="rId6" Type="http://schemas.openxmlformats.org/officeDocument/2006/relationships/ctrlProp" Target="../ctrlProps/ctrlProp69.xml"/><Relationship Id="rId5" Type="http://schemas.openxmlformats.org/officeDocument/2006/relationships/ctrlProp" Target="../ctrlProps/ctrlProp68.xml"/><Relationship Id="rId4" Type="http://schemas.openxmlformats.org/officeDocument/2006/relationships/ctrlProp" Target="../ctrlProps/ctrlProp67.xml"/><Relationship Id="rId9" Type="http://schemas.openxmlformats.org/officeDocument/2006/relationships/ctrlProp" Target="../ctrlProps/ctrlProp72.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7.vml"/><Relationship Id="rId7" Type="http://schemas.openxmlformats.org/officeDocument/2006/relationships/comments" Target="../comments6.xml"/><Relationship Id="rId2" Type="http://schemas.openxmlformats.org/officeDocument/2006/relationships/drawing" Target="../drawings/drawing13.xml"/><Relationship Id="rId1" Type="http://schemas.openxmlformats.org/officeDocument/2006/relationships/printerSettings" Target="../printerSettings/printerSettings22.bin"/><Relationship Id="rId6" Type="http://schemas.openxmlformats.org/officeDocument/2006/relationships/control" Target="../activeX/activeX2.xml"/><Relationship Id="rId5" Type="http://schemas.openxmlformats.org/officeDocument/2006/relationships/image" Target="../media/image4.emf"/><Relationship Id="rId4" Type="http://schemas.openxmlformats.org/officeDocument/2006/relationships/control" Target="../activeX/activeX1.xml"/></Relationships>
</file>

<file path=xl/worksheets/_rels/sheet25.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9.vml"/><Relationship Id="rId7" Type="http://schemas.openxmlformats.org/officeDocument/2006/relationships/comments" Target="../comments8.xml"/><Relationship Id="rId2" Type="http://schemas.openxmlformats.org/officeDocument/2006/relationships/drawing" Target="../drawings/drawing14.xml"/><Relationship Id="rId1" Type="http://schemas.openxmlformats.org/officeDocument/2006/relationships/printerSettings" Target="../printerSettings/printerSettings24.bin"/><Relationship Id="rId6" Type="http://schemas.openxmlformats.org/officeDocument/2006/relationships/control" Target="../activeX/activeX4.xml"/><Relationship Id="rId5" Type="http://schemas.openxmlformats.org/officeDocument/2006/relationships/image" Target="../media/image4.emf"/><Relationship Id="rId4" Type="http://schemas.openxmlformats.org/officeDocument/2006/relationships/control" Target="../activeX/activeX3.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9" Type="http://schemas.openxmlformats.org/officeDocument/2006/relationships/ctrlProp" Target="../ctrlProps/ctrlProp36.x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trlProp" Target="../ctrlProps/ctrlProp44.xml"/><Relationship Id="rId50" Type="http://schemas.openxmlformats.org/officeDocument/2006/relationships/ctrlProp" Target="../ctrlProps/ctrlProp47.xml"/><Relationship Id="rId55" Type="http://schemas.openxmlformats.org/officeDocument/2006/relationships/ctrlProp" Target="../ctrlProps/ctrlProp52.xml"/><Relationship Id="rId7" Type="http://schemas.openxmlformats.org/officeDocument/2006/relationships/ctrlProp" Target="../ctrlProps/ctrlProp4.xml"/><Relationship Id="rId2" Type="http://schemas.openxmlformats.org/officeDocument/2006/relationships/drawing" Target="../drawings/drawing3.xml"/><Relationship Id="rId16" Type="http://schemas.openxmlformats.org/officeDocument/2006/relationships/ctrlProp" Target="../ctrlProps/ctrlProp13.xml"/><Relationship Id="rId29" Type="http://schemas.openxmlformats.org/officeDocument/2006/relationships/ctrlProp" Target="../ctrlProps/ctrlProp26.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3" Type="http://schemas.openxmlformats.org/officeDocument/2006/relationships/ctrlProp" Target="../ctrlProps/ctrlProp50.xml"/><Relationship Id="rId58" Type="http://schemas.openxmlformats.org/officeDocument/2006/relationships/ctrlProp" Target="../ctrlProps/ctrlProp55.xml"/><Relationship Id="rId5" Type="http://schemas.openxmlformats.org/officeDocument/2006/relationships/ctrlProp" Target="../ctrlProps/ctrlProp2.xml"/><Relationship Id="rId61" Type="http://schemas.openxmlformats.org/officeDocument/2006/relationships/ctrlProp" Target="../ctrlProps/ctrlProp58.xml"/><Relationship Id="rId19" Type="http://schemas.openxmlformats.org/officeDocument/2006/relationships/ctrlProp" Target="../ctrlProps/ctrlProp1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56" Type="http://schemas.openxmlformats.org/officeDocument/2006/relationships/ctrlProp" Target="../ctrlProps/ctrlProp53.xml"/><Relationship Id="rId8" Type="http://schemas.openxmlformats.org/officeDocument/2006/relationships/ctrlProp" Target="../ctrlProps/ctrlProp5.xml"/><Relationship Id="rId51" Type="http://schemas.openxmlformats.org/officeDocument/2006/relationships/ctrlProp" Target="../ctrlProps/ctrlProp48.xml"/><Relationship Id="rId3" Type="http://schemas.openxmlformats.org/officeDocument/2006/relationships/vmlDrawing" Target="../drawings/vmlDrawing1.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 Id="rId20" Type="http://schemas.openxmlformats.org/officeDocument/2006/relationships/ctrlProp" Target="../ctrlProps/ctrlProp17.xml"/><Relationship Id="rId41" Type="http://schemas.openxmlformats.org/officeDocument/2006/relationships/ctrlProp" Target="../ctrlProps/ctrlProp38.xml"/><Relationship Id="rId54" Type="http://schemas.openxmlformats.org/officeDocument/2006/relationships/ctrlProp" Target="../ctrlProps/ctrlProp51.xml"/><Relationship Id="rId62" Type="http://schemas.openxmlformats.org/officeDocument/2006/relationships/comments" Target="../comments1.xml"/><Relationship Id="rId1" Type="http://schemas.openxmlformats.org/officeDocument/2006/relationships/printerSettings" Target="../printerSettings/printerSettings3.bin"/><Relationship Id="rId6" Type="http://schemas.openxmlformats.org/officeDocument/2006/relationships/ctrlProp" Target="../ctrlProps/ctrlProp3.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10" Type="http://schemas.openxmlformats.org/officeDocument/2006/relationships/ctrlProp" Target="../ctrlProps/ctrlProp7.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63.xml"/><Relationship Id="rId3" Type="http://schemas.openxmlformats.org/officeDocument/2006/relationships/vmlDrawing" Target="../drawings/vmlDrawing2.vml"/><Relationship Id="rId7" Type="http://schemas.openxmlformats.org/officeDocument/2006/relationships/ctrlProp" Target="../ctrlProps/ctrlProp62.xml"/><Relationship Id="rId12" Type="http://schemas.openxmlformats.org/officeDocument/2006/relationships/comments" Target="../comments2.xml"/><Relationship Id="rId2" Type="http://schemas.openxmlformats.org/officeDocument/2006/relationships/drawing" Target="../drawings/drawing4.xml"/><Relationship Id="rId1" Type="http://schemas.openxmlformats.org/officeDocument/2006/relationships/printerSettings" Target="../printerSettings/printerSettings4.bin"/><Relationship Id="rId6" Type="http://schemas.openxmlformats.org/officeDocument/2006/relationships/ctrlProp" Target="../ctrlProps/ctrlProp61.xml"/><Relationship Id="rId11" Type="http://schemas.openxmlformats.org/officeDocument/2006/relationships/ctrlProp" Target="../ctrlProps/ctrlProp66.xml"/><Relationship Id="rId5" Type="http://schemas.openxmlformats.org/officeDocument/2006/relationships/ctrlProp" Target="../ctrlProps/ctrlProp60.xml"/><Relationship Id="rId10" Type="http://schemas.openxmlformats.org/officeDocument/2006/relationships/ctrlProp" Target="../ctrlProps/ctrlProp65.xml"/><Relationship Id="rId4" Type="http://schemas.openxmlformats.org/officeDocument/2006/relationships/ctrlProp" Target="../ctrlProps/ctrlProp59.xml"/><Relationship Id="rId9" Type="http://schemas.openxmlformats.org/officeDocument/2006/relationships/ctrlProp" Target="../ctrlProps/ctrlProp6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3.vml"/><Relationship Id="rId1" Type="http://schemas.openxmlformats.org/officeDocument/2006/relationships/drawing" Target="../drawings/drawing6.xml"/><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B4BE76-7606-4AD3-8838-057928F1E65A}">
  <sheetPr>
    <tabColor rgb="FF00B0F0"/>
  </sheetPr>
  <dimension ref="A1:F61"/>
  <sheetViews>
    <sheetView zoomScaleNormal="100" workbookViewId="0">
      <selection activeCell="A4" sqref="A4:D4"/>
    </sheetView>
  </sheetViews>
  <sheetFormatPr defaultRowHeight="14.5"/>
  <cols>
    <col min="1" max="1" width="7.7265625" customWidth="1"/>
    <col min="2" max="2" width="43.81640625" style="522" customWidth="1"/>
    <col min="3" max="3" width="17.7265625" customWidth="1"/>
    <col min="4" max="4" width="13.453125" customWidth="1"/>
    <col min="5" max="5" width="70.81640625" style="525" customWidth="1"/>
  </cols>
  <sheetData>
    <row r="1" spans="1:5">
      <c r="A1" s="890" t="s">
        <v>1104</v>
      </c>
      <c r="B1" s="891"/>
      <c r="C1" s="891"/>
      <c r="D1" s="891"/>
      <c r="E1" s="892"/>
    </row>
    <row r="2" spans="1:5">
      <c r="A2" s="893"/>
      <c r="B2" s="894"/>
      <c r="C2" s="894"/>
      <c r="D2" s="894"/>
      <c r="E2" s="895"/>
    </row>
    <row r="3" spans="1:5" ht="15" thickBot="1">
      <c r="A3" s="896"/>
      <c r="B3" s="897"/>
      <c r="C3" s="897"/>
      <c r="D3" s="897"/>
      <c r="E3" s="898"/>
    </row>
    <row r="4" spans="1:5" ht="20.25" customHeight="1">
      <c r="A4" s="909" t="s">
        <v>1119</v>
      </c>
      <c r="B4" s="910"/>
      <c r="C4" s="910"/>
      <c r="D4" s="910"/>
      <c r="E4" s="864"/>
    </row>
    <row r="5" spans="1:5" ht="20.25" customHeight="1">
      <c r="A5" s="878">
        <v>1</v>
      </c>
      <c r="B5" s="879" t="s">
        <v>1170</v>
      </c>
      <c r="C5" s="877"/>
      <c r="D5" s="877"/>
      <c r="E5" s="768"/>
    </row>
    <row r="6" spans="1:5" ht="20.25" customHeight="1">
      <c r="A6" s="880" t="s">
        <v>1107</v>
      </c>
      <c r="B6" s="879" t="s">
        <v>1171</v>
      </c>
      <c r="C6" s="877"/>
      <c r="D6" s="877"/>
      <c r="E6" s="768"/>
    </row>
    <row r="7" spans="1:5">
      <c r="A7" s="769">
        <v>2</v>
      </c>
      <c r="B7" s="767" t="s">
        <v>1110</v>
      </c>
      <c r="C7" s="767"/>
      <c r="D7" s="767"/>
      <c r="E7" s="768"/>
    </row>
    <row r="8" spans="1:5">
      <c r="A8" s="770" t="s">
        <v>1107</v>
      </c>
      <c r="B8" s="767" t="s">
        <v>1109</v>
      </c>
      <c r="C8" s="767"/>
      <c r="D8" s="767"/>
      <c r="E8" s="771"/>
    </row>
    <row r="9" spans="1:5" ht="28.5" customHeight="1">
      <c r="A9" s="770" t="s">
        <v>1108</v>
      </c>
      <c r="B9" s="911" t="s">
        <v>1105</v>
      </c>
      <c r="C9" s="911"/>
      <c r="D9" s="911"/>
      <c r="E9" s="912"/>
    </row>
    <row r="10" spans="1:5">
      <c r="A10" s="769">
        <v>3</v>
      </c>
      <c r="B10" s="767" t="s">
        <v>1072</v>
      </c>
      <c r="C10" s="767"/>
      <c r="D10" s="767"/>
      <c r="E10" s="771"/>
    </row>
    <row r="11" spans="1:5">
      <c r="A11" s="770"/>
      <c r="B11" s="913" t="s">
        <v>1106</v>
      </c>
      <c r="C11" s="913"/>
      <c r="D11" s="913"/>
      <c r="E11" s="914"/>
    </row>
    <row r="12" spans="1:5">
      <c r="A12" s="769">
        <v>4</v>
      </c>
      <c r="B12" s="911" t="s">
        <v>1076</v>
      </c>
      <c r="C12" s="911"/>
      <c r="D12" s="911"/>
      <c r="E12" s="912"/>
    </row>
    <row r="13" spans="1:5" ht="26.25" customHeight="1">
      <c r="A13" s="769">
        <v>5</v>
      </c>
      <c r="B13" s="772" t="s">
        <v>833</v>
      </c>
      <c r="C13" s="767"/>
      <c r="D13" s="767"/>
      <c r="E13" s="771"/>
    </row>
    <row r="14" spans="1:5" ht="18.5">
      <c r="A14" s="773" t="s">
        <v>791</v>
      </c>
      <c r="B14" s="766"/>
      <c r="C14" s="767"/>
      <c r="D14" s="767"/>
      <c r="E14" s="771"/>
    </row>
    <row r="15" spans="1:5" ht="30.75" customHeight="1">
      <c r="A15" s="769" t="s">
        <v>1111</v>
      </c>
      <c r="B15" s="911" t="s">
        <v>1073</v>
      </c>
      <c r="C15" s="911"/>
      <c r="D15" s="911"/>
      <c r="E15" s="912"/>
    </row>
    <row r="16" spans="1:5">
      <c r="A16" s="769" t="s">
        <v>1112</v>
      </c>
      <c r="B16" s="767" t="s">
        <v>1074</v>
      </c>
      <c r="C16" s="767"/>
      <c r="D16" s="767"/>
      <c r="E16" s="771"/>
    </row>
    <row r="17" spans="1:6" ht="33" customHeight="1">
      <c r="A17" s="769" t="s">
        <v>1113</v>
      </c>
      <c r="B17" s="911" t="s">
        <v>1118</v>
      </c>
      <c r="C17" s="911"/>
      <c r="D17" s="911"/>
      <c r="E17" s="912"/>
    </row>
    <row r="18" spans="1:6" ht="15" customHeight="1">
      <c r="A18" s="769" t="s">
        <v>1114</v>
      </c>
      <c r="B18" s="904" t="s">
        <v>1075</v>
      </c>
      <c r="C18" s="904"/>
      <c r="D18" s="904"/>
      <c r="E18" s="905"/>
    </row>
    <row r="19" spans="1:6">
      <c r="A19" s="769"/>
      <c r="B19" s="904"/>
      <c r="C19" s="904"/>
      <c r="D19" s="904"/>
      <c r="E19" s="905"/>
    </row>
    <row r="20" spans="1:6" ht="31.5" customHeight="1">
      <c r="A20" s="769" t="s">
        <v>1115</v>
      </c>
      <c r="B20" s="904" t="s">
        <v>1124</v>
      </c>
      <c r="C20" s="904"/>
      <c r="D20" s="904"/>
      <c r="E20" s="905"/>
    </row>
    <row r="21" spans="1:6">
      <c r="A21" s="769" t="s">
        <v>1116</v>
      </c>
      <c r="B21" s="774" t="s">
        <v>792</v>
      </c>
      <c r="C21" s="767"/>
      <c r="D21" s="767"/>
      <c r="E21" s="771"/>
    </row>
    <row r="22" spans="1:6">
      <c r="A22" s="769" t="s">
        <v>1117</v>
      </c>
      <c r="B22" s="774" t="s">
        <v>805</v>
      </c>
      <c r="C22" s="767"/>
      <c r="D22" s="767"/>
      <c r="E22" s="771"/>
    </row>
    <row r="23" spans="1:6">
      <c r="A23" s="769" t="s">
        <v>1120</v>
      </c>
      <c r="B23" s="774" t="s">
        <v>1121</v>
      </c>
      <c r="C23" s="767"/>
      <c r="D23" s="767"/>
      <c r="E23" s="771"/>
    </row>
    <row r="24" spans="1:6">
      <c r="A24" s="769"/>
      <c r="B24" s="774" t="s">
        <v>1123</v>
      </c>
      <c r="C24" s="767"/>
      <c r="D24" s="767"/>
      <c r="E24" s="771"/>
    </row>
    <row r="25" spans="1:6">
      <c r="A25" s="769"/>
      <c r="B25" s="774" t="s">
        <v>1122</v>
      </c>
      <c r="C25" s="767"/>
      <c r="D25" s="767"/>
      <c r="E25" s="771"/>
    </row>
    <row r="26" spans="1:6" ht="21.5" thickBot="1">
      <c r="A26" s="759" t="s">
        <v>216</v>
      </c>
      <c r="B26" s="760"/>
      <c r="C26" s="761"/>
      <c r="D26" s="761"/>
      <c r="E26" s="764"/>
    </row>
    <row r="27" spans="1:6" ht="15" thickBot="1">
      <c r="F27" s="643"/>
    </row>
    <row r="28" spans="1:6" ht="15" thickBot="1">
      <c r="A28" s="863" t="s">
        <v>815</v>
      </c>
      <c r="B28" s="861"/>
      <c r="D28" s="862"/>
      <c r="E28" s="862"/>
      <c r="F28" s="643"/>
    </row>
    <row r="29" spans="1:6">
      <c r="A29" s="871" t="s">
        <v>816</v>
      </c>
      <c r="B29" s="870" t="s">
        <v>821</v>
      </c>
      <c r="F29" s="643"/>
    </row>
    <row r="30" spans="1:6">
      <c r="A30" s="872" t="s">
        <v>817</v>
      </c>
      <c r="B30" s="762" t="s">
        <v>1077</v>
      </c>
      <c r="F30" s="643"/>
    </row>
    <row r="31" spans="1:6">
      <c r="A31" s="873" t="s">
        <v>818</v>
      </c>
      <c r="B31" s="762" t="s">
        <v>834</v>
      </c>
      <c r="F31" s="643"/>
    </row>
    <row r="32" spans="1:6">
      <c r="A32" s="874" t="s">
        <v>819</v>
      </c>
      <c r="B32" s="762" t="s">
        <v>822</v>
      </c>
    </row>
    <row r="33" spans="1:5" ht="15" thickBot="1">
      <c r="A33" s="875" t="s">
        <v>820</v>
      </c>
      <c r="B33" s="763" t="s">
        <v>823</v>
      </c>
    </row>
    <row r="34" spans="1:5" ht="15" thickBot="1">
      <c r="A34" s="643"/>
      <c r="B34" s="758"/>
      <c r="D34" s="809"/>
      <c r="E34" s="810"/>
    </row>
    <row r="35" spans="1:5" ht="21.5" thickBot="1">
      <c r="A35" s="906" t="s">
        <v>803</v>
      </c>
      <c r="B35" s="907"/>
      <c r="C35" s="907"/>
      <c r="D35" s="907"/>
      <c r="E35" s="908"/>
    </row>
    <row r="36" spans="1:5" ht="34.5" customHeight="1" thickBot="1">
      <c r="A36" s="865" t="s">
        <v>427</v>
      </c>
      <c r="B36" s="866" t="s">
        <v>426</v>
      </c>
      <c r="C36" s="867" t="s">
        <v>1063</v>
      </c>
      <c r="D36" s="868" t="s">
        <v>440</v>
      </c>
      <c r="E36" s="869" t="s">
        <v>799</v>
      </c>
    </row>
    <row r="37" spans="1:5">
      <c r="A37" s="653">
        <v>1</v>
      </c>
      <c r="B37" s="646" t="s">
        <v>175</v>
      </c>
      <c r="C37" s="775" t="s">
        <v>15</v>
      </c>
      <c r="D37" s="740" t="s">
        <v>15</v>
      </c>
      <c r="E37" s="732" t="s">
        <v>800</v>
      </c>
    </row>
    <row r="38" spans="1:5">
      <c r="A38" s="654">
        <v>2</v>
      </c>
      <c r="B38" s="647" t="s">
        <v>160</v>
      </c>
      <c r="C38" s="742" t="s">
        <v>15</v>
      </c>
      <c r="D38" s="738" t="s">
        <v>15</v>
      </c>
      <c r="E38" s="380" t="s">
        <v>800</v>
      </c>
    </row>
    <row r="39" spans="1:5" ht="29">
      <c r="A39" s="652">
        <v>3</v>
      </c>
      <c r="B39" s="645" t="s">
        <v>176</v>
      </c>
      <c r="C39" s="776" t="s">
        <v>1078</v>
      </c>
      <c r="D39" s="765" t="s">
        <v>432</v>
      </c>
      <c r="E39" s="380" t="s">
        <v>793</v>
      </c>
    </row>
    <row r="40" spans="1:5" ht="29">
      <c r="A40" s="652">
        <v>3</v>
      </c>
      <c r="B40" s="645" t="s">
        <v>177</v>
      </c>
      <c r="C40" s="776" t="s">
        <v>1078</v>
      </c>
      <c r="D40" s="738" t="s">
        <v>428</v>
      </c>
      <c r="E40" s="380" t="s">
        <v>1080</v>
      </c>
    </row>
    <row r="41" spans="1:5" ht="43.5">
      <c r="A41" s="652">
        <v>4</v>
      </c>
      <c r="B41" s="645" t="s">
        <v>735</v>
      </c>
      <c r="C41" s="776" t="s">
        <v>1079</v>
      </c>
      <c r="D41" s="738" t="s">
        <v>436</v>
      </c>
      <c r="E41" s="633" t="s">
        <v>935</v>
      </c>
    </row>
    <row r="42" spans="1:5" ht="43.5">
      <c r="A42" s="651">
        <v>5</v>
      </c>
      <c r="B42" s="649" t="s">
        <v>647</v>
      </c>
      <c r="C42" s="742" t="s">
        <v>1064</v>
      </c>
      <c r="D42" s="738" t="s">
        <v>429</v>
      </c>
      <c r="E42" s="380" t="s">
        <v>826</v>
      </c>
    </row>
    <row r="43" spans="1:5">
      <c r="A43" s="655">
        <v>6</v>
      </c>
      <c r="B43" s="648" t="s">
        <v>214</v>
      </c>
      <c r="C43" s="742" t="s">
        <v>1064</v>
      </c>
      <c r="D43" s="738" t="s">
        <v>15</v>
      </c>
      <c r="E43" s="733" t="s">
        <v>794</v>
      </c>
    </row>
    <row r="44" spans="1:5" ht="43.5">
      <c r="A44" s="651">
        <v>7</v>
      </c>
      <c r="B44" s="649" t="s">
        <v>178</v>
      </c>
      <c r="C44" s="742" t="s">
        <v>1064</v>
      </c>
      <c r="D44" s="738" t="s">
        <v>430</v>
      </c>
      <c r="E44" s="380" t="s">
        <v>827</v>
      </c>
    </row>
    <row r="45" spans="1:5" ht="58">
      <c r="A45" s="651">
        <v>8</v>
      </c>
      <c r="B45" s="649" t="s">
        <v>847</v>
      </c>
      <c r="C45" s="742" t="s">
        <v>1064</v>
      </c>
      <c r="D45" s="738" t="s">
        <v>431</v>
      </c>
      <c r="E45" s="380" t="s">
        <v>842</v>
      </c>
    </row>
    <row r="46" spans="1:5" ht="29">
      <c r="A46" s="654">
        <v>9</v>
      </c>
      <c r="B46" s="647" t="s">
        <v>179</v>
      </c>
      <c r="C46" s="742" t="s">
        <v>1064</v>
      </c>
      <c r="D46" s="738" t="s">
        <v>15</v>
      </c>
      <c r="E46" s="380" t="s">
        <v>795</v>
      </c>
    </row>
    <row r="47" spans="1:5" ht="43.5">
      <c r="A47" s="651">
        <v>10</v>
      </c>
      <c r="B47" s="649" t="s">
        <v>796</v>
      </c>
      <c r="C47" s="743" t="s">
        <v>1064</v>
      </c>
      <c r="D47" s="739" t="s">
        <v>433</v>
      </c>
      <c r="E47" s="380" t="s">
        <v>828</v>
      </c>
    </row>
    <row r="48" spans="1:5" ht="58">
      <c r="A48" s="651">
        <v>11</v>
      </c>
      <c r="B48" s="649" t="s">
        <v>797</v>
      </c>
      <c r="C48" s="744" t="s">
        <v>1064</v>
      </c>
      <c r="D48" s="740"/>
      <c r="E48" s="380" t="s">
        <v>829</v>
      </c>
    </row>
    <row r="49" spans="1:5" ht="58">
      <c r="A49" s="651">
        <v>12</v>
      </c>
      <c r="B49" s="649" t="s">
        <v>180</v>
      </c>
      <c r="C49" s="742" t="s">
        <v>1064</v>
      </c>
      <c r="D49" s="738" t="s">
        <v>434</v>
      </c>
      <c r="E49" s="380" t="s">
        <v>830</v>
      </c>
    </row>
    <row r="50" spans="1:5" ht="29">
      <c r="A50" s="651">
        <v>13</v>
      </c>
      <c r="B50" s="649" t="s">
        <v>181</v>
      </c>
      <c r="C50" s="742" t="s">
        <v>1064</v>
      </c>
      <c r="D50" s="738" t="s">
        <v>435</v>
      </c>
      <c r="E50" s="380" t="s">
        <v>839</v>
      </c>
    </row>
    <row r="51" spans="1:5">
      <c r="A51" s="654">
        <v>14</v>
      </c>
      <c r="B51" s="647" t="s">
        <v>233</v>
      </c>
      <c r="C51" s="742" t="s">
        <v>1065</v>
      </c>
      <c r="D51" s="738" t="s">
        <v>15</v>
      </c>
      <c r="E51" s="380" t="s">
        <v>798</v>
      </c>
    </row>
    <row r="52" spans="1:5" ht="15" customHeight="1">
      <c r="A52" s="651">
        <v>15</v>
      </c>
      <c r="B52" s="649" t="s">
        <v>182</v>
      </c>
      <c r="C52" s="742" t="s">
        <v>1064</v>
      </c>
      <c r="D52" s="738" t="s">
        <v>436</v>
      </c>
      <c r="E52" s="901" t="s">
        <v>937</v>
      </c>
    </row>
    <row r="53" spans="1:5">
      <c r="A53" s="651">
        <v>16</v>
      </c>
      <c r="B53" s="649" t="s">
        <v>234</v>
      </c>
      <c r="C53" s="742" t="s">
        <v>1064</v>
      </c>
      <c r="D53" s="738" t="s">
        <v>436</v>
      </c>
      <c r="E53" s="902"/>
    </row>
    <row r="54" spans="1:5">
      <c r="A54" s="651">
        <v>17</v>
      </c>
      <c r="B54" s="649" t="s">
        <v>183</v>
      </c>
      <c r="C54" s="742" t="s">
        <v>1064</v>
      </c>
      <c r="D54" s="738" t="s">
        <v>436</v>
      </c>
      <c r="E54" s="903"/>
    </row>
    <row r="55" spans="1:5" ht="43.5">
      <c r="A55" s="651">
        <v>18</v>
      </c>
      <c r="B55" s="649" t="s">
        <v>285</v>
      </c>
      <c r="C55" s="742" t="s">
        <v>1064</v>
      </c>
      <c r="D55" s="738" t="s">
        <v>437</v>
      </c>
      <c r="E55" s="633" t="s">
        <v>801</v>
      </c>
    </row>
    <row r="56" spans="1:5">
      <c r="A56" s="654">
        <v>19</v>
      </c>
      <c r="B56" s="647" t="s">
        <v>629</v>
      </c>
      <c r="C56" s="742" t="s">
        <v>1065</v>
      </c>
      <c r="D56" s="738" t="s">
        <v>15</v>
      </c>
      <c r="E56" s="633" t="s">
        <v>800</v>
      </c>
    </row>
    <row r="57" spans="1:5" ht="15" customHeight="1">
      <c r="A57" s="651">
        <v>20</v>
      </c>
      <c r="B57" s="649" t="s">
        <v>271</v>
      </c>
      <c r="C57" s="742" t="s">
        <v>1064</v>
      </c>
      <c r="D57" s="738" t="s">
        <v>438</v>
      </c>
      <c r="E57" s="899" t="s">
        <v>831</v>
      </c>
    </row>
    <row r="58" spans="1:5">
      <c r="A58" s="651">
        <v>20.100000000000001</v>
      </c>
      <c r="B58" s="649" t="s">
        <v>719</v>
      </c>
      <c r="C58" s="742" t="s">
        <v>1064</v>
      </c>
      <c r="D58" s="738" t="s">
        <v>15</v>
      </c>
      <c r="E58" s="900"/>
    </row>
    <row r="59" spans="1:5" ht="15" customHeight="1">
      <c r="A59" s="651">
        <v>21</v>
      </c>
      <c r="B59" s="649" t="s">
        <v>284</v>
      </c>
      <c r="C59" s="742" t="s">
        <v>83</v>
      </c>
      <c r="D59" s="738" t="s">
        <v>437</v>
      </c>
      <c r="E59" s="899" t="s">
        <v>832</v>
      </c>
    </row>
    <row r="60" spans="1:5">
      <c r="A60" s="654">
        <v>22</v>
      </c>
      <c r="B60" s="647" t="s">
        <v>408</v>
      </c>
      <c r="C60" s="742" t="s">
        <v>15</v>
      </c>
      <c r="D60" s="738" t="s">
        <v>15</v>
      </c>
      <c r="E60" s="900"/>
    </row>
    <row r="61" spans="1:5" ht="43.5">
      <c r="A61" s="650">
        <v>23</v>
      </c>
      <c r="B61" s="644" t="s">
        <v>648</v>
      </c>
      <c r="C61" s="777" t="s">
        <v>15</v>
      </c>
      <c r="D61" s="741" t="s">
        <v>15</v>
      </c>
      <c r="E61" s="634" t="s">
        <v>802</v>
      </c>
    </row>
  </sheetData>
  <sheetProtection algorithmName="SHA-512" hashValue="nb0zgP3lNmcpP/o+nXQMySnIlvxkl6nGr42yh5S4VkHTxC1h+3JxdhRsNUazZa51YLGrrrxz1ejNQjM/EiSsxw==" saltValue="23UwnGJHMXZZYmdDpxKxaA==" spinCount="100000" sheet="1" objects="1" scenarios="1"/>
  <mergeCells count="13">
    <mergeCell ref="A1:E3"/>
    <mergeCell ref="E57:E58"/>
    <mergeCell ref="E59:E60"/>
    <mergeCell ref="E52:E54"/>
    <mergeCell ref="B18:E19"/>
    <mergeCell ref="A35:E35"/>
    <mergeCell ref="A4:D4"/>
    <mergeCell ref="B9:E9"/>
    <mergeCell ref="B15:E15"/>
    <mergeCell ref="B17:E17"/>
    <mergeCell ref="B20:E20"/>
    <mergeCell ref="B11:E11"/>
    <mergeCell ref="B12:E12"/>
  </mergeCells>
  <printOptions horizontalCentered="1"/>
  <pageMargins left="0.25" right="0.25" top="0.75" bottom="0.75" header="0.3" footer="0.3"/>
  <pageSetup scale="65" orientation="portrait" r:id="rId1"/>
  <rowBreaks count="1" manualBreakCount="1">
    <brk id="26" max="16383"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tabColor rgb="FFFFFF00"/>
  </sheetPr>
  <dimension ref="A1:E223"/>
  <sheetViews>
    <sheetView zoomScaleNormal="100" workbookViewId="0">
      <pane ySplit="9" topLeftCell="A10" activePane="bottomLeft" state="frozenSplit"/>
      <selection pane="bottomLeft" activeCell="D13" sqref="D13"/>
    </sheetView>
  </sheetViews>
  <sheetFormatPr defaultColWidth="9.1796875" defaultRowHeight="14.5"/>
  <cols>
    <col min="1" max="1" width="16.54296875" style="24" customWidth="1"/>
    <col min="2" max="2" width="40" style="23" customWidth="1"/>
    <col min="3" max="3" width="13.7265625" style="24" bestFit="1" customWidth="1"/>
    <col min="4" max="4" width="14" style="24" customWidth="1"/>
    <col min="5" max="5" width="28.54296875" style="23" customWidth="1"/>
    <col min="6" max="16384" width="9.1796875" style="23"/>
  </cols>
  <sheetData>
    <row r="1" spans="1:5" ht="45" customHeight="1">
      <c r="A1" s="1142">
        <f>'5.0 CoC'!A1:G1</f>
        <v>0</v>
      </c>
      <c r="B1" s="1142"/>
      <c r="C1" s="1142"/>
      <c r="D1" s="1142"/>
      <c r="E1" s="1142"/>
    </row>
    <row r="2" spans="1:5" ht="15" customHeight="1">
      <c r="A2" s="481"/>
      <c r="B2" s="481"/>
      <c r="C2" s="481"/>
      <c r="D2" s="481"/>
      <c r="E2" s="111"/>
    </row>
    <row r="3" spans="1:5">
      <c r="A3" s="33" t="s">
        <v>9</v>
      </c>
      <c r="B3" s="34">
        <f>'3.0 PAL 128'!J10</f>
        <v>0</v>
      </c>
      <c r="E3" s="111"/>
    </row>
    <row r="4" spans="1:5">
      <c r="A4" s="33" t="s">
        <v>19</v>
      </c>
      <c r="B4" s="518">
        <f>'3.0 PAL 128'!J8</f>
        <v>0</v>
      </c>
      <c r="E4" s="111"/>
    </row>
    <row r="5" spans="1:5">
      <c r="A5" s="33" t="s">
        <v>20</v>
      </c>
      <c r="B5" s="35">
        <f>'3.0 PAL 128'!D9</f>
        <v>0</v>
      </c>
      <c r="E5" s="111"/>
    </row>
    <row r="6" spans="1:5">
      <c r="A6" s="32"/>
      <c r="E6" s="111"/>
    </row>
    <row r="7" spans="1:5" ht="23.5">
      <c r="A7" s="1141" t="s">
        <v>111</v>
      </c>
      <c r="B7" s="1141"/>
      <c r="C7" s="1141"/>
      <c r="D7" s="1141"/>
      <c r="E7" s="111"/>
    </row>
    <row r="8" spans="1:5" s="25" customFormat="1" ht="30" customHeight="1">
      <c r="A8" s="1140" t="s">
        <v>675</v>
      </c>
      <c r="B8" s="1140"/>
      <c r="C8" s="1140"/>
      <c r="D8" s="1140"/>
      <c r="E8" s="141"/>
    </row>
    <row r="9" spans="1:5" ht="15" thickBot="1">
      <c r="A9" s="26" t="s">
        <v>639</v>
      </c>
      <c r="B9" s="27" t="s">
        <v>29</v>
      </c>
      <c r="C9" s="26" t="s">
        <v>109</v>
      </c>
      <c r="D9" s="26" t="s">
        <v>106</v>
      </c>
      <c r="E9" s="589" t="s">
        <v>712</v>
      </c>
    </row>
    <row r="10" spans="1:5">
      <c r="A10" s="29" t="s">
        <v>678</v>
      </c>
      <c r="B10" s="519" t="s">
        <v>810</v>
      </c>
      <c r="C10" s="636"/>
      <c r="D10" s="636"/>
      <c r="E10" s="590" t="s">
        <v>15</v>
      </c>
    </row>
    <row r="11" spans="1:5" ht="26">
      <c r="A11" s="31" t="s">
        <v>176</v>
      </c>
      <c r="B11" s="519" t="s">
        <v>679</v>
      </c>
      <c r="C11" s="637"/>
      <c r="D11" s="637"/>
      <c r="E11" s="521" t="s">
        <v>15</v>
      </c>
    </row>
    <row r="12" spans="1:5">
      <c r="A12" s="28" t="s">
        <v>676</v>
      </c>
      <c r="B12" s="520" t="s">
        <v>681</v>
      </c>
      <c r="C12" s="637"/>
      <c r="D12" s="637"/>
      <c r="E12" s="521" t="s">
        <v>15</v>
      </c>
    </row>
    <row r="13" spans="1:5">
      <c r="A13" s="29" t="s">
        <v>677</v>
      </c>
      <c r="B13" s="519" t="s">
        <v>680</v>
      </c>
      <c r="C13" s="637"/>
      <c r="D13" s="637"/>
      <c r="E13" s="521" t="s">
        <v>15</v>
      </c>
    </row>
    <row r="14" spans="1:5">
      <c r="A14" s="31"/>
      <c r="B14" s="519"/>
      <c r="C14" s="31"/>
      <c r="D14" s="31"/>
      <c r="E14" s="521"/>
    </row>
    <row r="15" spans="1:5">
      <c r="A15" s="31"/>
      <c r="B15" s="519"/>
      <c r="C15" s="31"/>
      <c r="D15" s="31"/>
      <c r="E15" s="521"/>
    </row>
    <row r="16" spans="1:5" s="111" customFormat="1">
      <c r="A16" s="31"/>
      <c r="B16" s="519"/>
      <c r="C16" s="31"/>
      <c r="D16" s="31"/>
      <c r="E16" s="521"/>
    </row>
    <row r="17" spans="1:5" s="111" customFormat="1">
      <c r="A17" s="31"/>
      <c r="B17" s="519"/>
      <c r="C17" s="31"/>
      <c r="D17" s="31"/>
      <c r="E17" s="521"/>
    </row>
    <row r="18" spans="1:5" s="111" customFormat="1">
      <c r="A18" s="31"/>
      <c r="B18" s="519"/>
      <c r="C18" s="31"/>
      <c r="D18" s="31"/>
      <c r="E18" s="521"/>
    </row>
    <row r="19" spans="1:5" s="111" customFormat="1">
      <c r="A19" s="31"/>
      <c r="B19" s="519"/>
      <c r="C19" s="31"/>
      <c r="D19" s="31"/>
      <c r="E19" s="521"/>
    </row>
    <row r="20" spans="1:5" s="111" customFormat="1">
      <c r="A20" s="31"/>
      <c r="B20" s="519"/>
      <c r="C20" s="31"/>
      <c r="D20" s="31"/>
      <c r="E20" s="521"/>
    </row>
    <row r="21" spans="1:5" s="111" customFormat="1">
      <c r="A21" s="31"/>
      <c r="B21" s="519"/>
      <c r="C21" s="31"/>
      <c r="D21" s="31"/>
      <c r="E21" s="521"/>
    </row>
    <row r="22" spans="1:5" s="111" customFormat="1">
      <c r="A22" s="31"/>
      <c r="B22" s="519"/>
      <c r="C22" s="31"/>
      <c r="D22" s="31"/>
      <c r="E22" s="521"/>
    </row>
    <row r="23" spans="1:5" s="111" customFormat="1">
      <c r="A23" s="31"/>
      <c r="B23" s="519"/>
      <c r="C23" s="31"/>
      <c r="D23" s="31"/>
      <c r="E23" s="521"/>
    </row>
    <row r="24" spans="1:5" s="111" customFormat="1">
      <c r="A24" s="31"/>
      <c r="B24" s="519"/>
      <c r="C24" s="31"/>
      <c r="D24" s="31"/>
      <c r="E24" s="521"/>
    </row>
    <row r="25" spans="1:5" s="111" customFormat="1">
      <c r="A25" s="31"/>
      <c r="B25" s="519"/>
      <c r="C25" s="31"/>
      <c r="D25" s="31"/>
      <c r="E25" s="521"/>
    </row>
    <row r="26" spans="1:5" s="111" customFormat="1">
      <c r="A26" s="31"/>
      <c r="B26" s="519"/>
      <c r="C26" s="31"/>
      <c r="D26" s="31"/>
      <c r="E26" s="521"/>
    </row>
    <row r="27" spans="1:5" s="111" customFormat="1">
      <c r="A27" s="31"/>
      <c r="B27" s="519"/>
      <c r="C27" s="31"/>
      <c r="D27" s="31"/>
      <c r="E27" s="521"/>
    </row>
    <row r="28" spans="1:5" s="111" customFormat="1">
      <c r="A28" s="31"/>
      <c r="B28" s="519"/>
      <c r="C28" s="31"/>
      <c r="D28" s="31"/>
      <c r="E28" s="521"/>
    </row>
    <row r="29" spans="1:5" s="111" customFormat="1">
      <c r="A29" s="31"/>
      <c r="B29" s="519"/>
      <c r="C29" s="31"/>
      <c r="D29" s="31"/>
      <c r="E29" s="521"/>
    </row>
    <row r="30" spans="1:5" s="111" customFormat="1">
      <c r="A30" s="31"/>
      <c r="B30" s="519"/>
      <c r="C30" s="31"/>
      <c r="D30" s="31"/>
      <c r="E30" s="521"/>
    </row>
    <row r="31" spans="1:5" s="111" customFormat="1">
      <c r="A31" s="31"/>
      <c r="B31" s="519"/>
      <c r="C31" s="31"/>
      <c r="D31" s="31"/>
      <c r="E31" s="521"/>
    </row>
    <row r="32" spans="1:5" s="111" customFormat="1">
      <c r="A32" s="31"/>
      <c r="B32" s="519"/>
      <c r="C32" s="31"/>
      <c r="D32" s="31"/>
      <c r="E32" s="521"/>
    </row>
    <row r="33" spans="1:5" s="111" customFormat="1">
      <c r="A33" s="31"/>
      <c r="B33" s="519"/>
      <c r="C33" s="31"/>
      <c r="D33" s="31"/>
      <c r="E33" s="521"/>
    </row>
    <row r="34" spans="1:5" s="111" customFormat="1">
      <c r="A34" s="31"/>
      <c r="B34" s="519"/>
      <c r="C34" s="31"/>
      <c r="D34" s="31"/>
      <c r="E34" s="521"/>
    </row>
    <row r="35" spans="1:5" s="111" customFormat="1">
      <c r="A35" s="31"/>
      <c r="B35" s="519"/>
      <c r="C35" s="31"/>
      <c r="D35" s="31"/>
      <c r="E35" s="521"/>
    </row>
    <row r="36" spans="1:5" s="111" customFormat="1">
      <c r="A36" s="31"/>
      <c r="B36" s="519"/>
      <c r="C36" s="31"/>
      <c r="D36" s="31"/>
      <c r="E36" s="521"/>
    </row>
    <row r="37" spans="1:5" s="111" customFormat="1" ht="15.75" customHeight="1">
      <c r="A37" s="31"/>
      <c r="B37" s="519"/>
      <c r="C37" s="31"/>
      <c r="D37" s="31"/>
      <c r="E37" s="521"/>
    </row>
    <row r="38" spans="1:5" s="111" customFormat="1">
      <c r="A38" s="155"/>
      <c r="B38" s="516"/>
      <c r="C38" s="155"/>
      <c r="D38" s="155"/>
    </row>
    <row r="39" spans="1:5" s="111" customFormat="1">
      <c r="A39" s="113"/>
      <c r="C39" s="113"/>
      <c r="D39" s="113"/>
    </row>
    <row r="40" spans="1:5" s="111" customFormat="1">
      <c r="A40" s="113"/>
      <c r="C40" s="113"/>
      <c r="D40" s="113"/>
    </row>
    <row r="41" spans="1:5" s="111" customFormat="1">
      <c r="A41" s="113"/>
      <c r="C41" s="113"/>
      <c r="D41" s="113"/>
    </row>
    <row r="42" spans="1:5" s="111" customFormat="1">
      <c r="A42" s="113"/>
      <c r="C42" s="113"/>
      <c r="D42" s="113"/>
    </row>
    <row r="43" spans="1:5" s="111" customFormat="1">
      <c r="A43" s="113"/>
      <c r="C43" s="113"/>
      <c r="D43" s="113"/>
    </row>
    <row r="44" spans="1:5" s="111" customFormat="1">
      <c r="A44" s="113"/>
      <c r="C44" s="113"/>
      <c r="D44" s="113"/>
    </row>
    <row r="45" spans="1:5" s="111" customFormat="1">
      <c r="A45" s="113"/>
      <c r="C45" s="113"/>
      <c r="D45" s="113"/>
    </row>
    <row r="46" spans="1:5" s="111" customFormat="1">
      <c r="A46" s="113"/>
      <c r="C46" s="113"/>
      <c r="D46" s="113"/>
    </row>
    <row r="47" spans="1:5" s="111" customFormat="1">
      <c r="A47" s="113"/>
      <c r="C47" s="113"/>
      <c r="D47" s="113"/>
    </row>
    <row r="48" spans="1:5" s="111" customFormat="1">
      <c r="A48" s="113"/>
      <c r="C48" s="113"/>
      <c r="D48" s="113"/>
    </row>
    <row r="49" spans="1:4" s="111" customFormat="1">
      <c r="A49" s="113"/>
      <c r="C49" s="113"/>
      <c r="D49" s="113"/>
    </row>
    <row r="50" spans="1:4" s="111" customFormat="1">
      <c r="A50" s="113"/>
      <c r="C50" s="113"/>
      <c r="D50" s="113"/>
    </row>
    <row r="51" spans="1:4" s="111" customFormat="1">
      <c r="A51" s="113"/>
      <c r="C51" s="113"/>
      <c r="D51" s="113"/>
    </row>
    <row r="52" spans="1:4" s="111" customFormat="1">
      <c r="A52" s="113"/>
      <c r="C52" s="113"/>
      <c r="D52" s="113"/>
    </row>
    <row r="53" spans="1:4" s="111" customFormat="1">
      <c r="A53" s="113"/>
      <c r="C53" s="113"/>
      <c r="D53" s="113"/>
    </row>
    <row r="54" spans="1:4" s="111" customFormat="1">
      <c r="A54" s="113"/>
      <c r="C54" s="113"/>
      <c r="D54" s="113"/>
    </row>
    <row r="55" spans="1:4" s="111" customFormat="1">
      <c r="A55" s="113"/>
      <c r="C55" s="113"/>
      <c r="D55" s="113"/>
    </row>
    <row r="56" spans="1:4" s="111" customFormat="1">
      <c r="A56" s="113"/>
      <c r="C56" s="113"/>
      <c r="D56" s="113"/>
    </row>
    <row r="57" spans="1:4" s="111" customFormat="1">
      <c r="A57" s="113"/>
      <c r="C57" s="113"/>
      <c r="D57" s="113"/>
    </row>
    <row r="58" spans="1:4" s="111" customFormat="1">
      <c r="A58" s="113"/>
      <c r="C58" s="113"/>
      <c r="D58" s="113"/>
    </row>
    <row r="59" spans="1:4" s="111" customFormat="1">
      <c r="A59" s="113"/>
      <c r="C59" s="113"/>
      <c r="D59" s="113"/>
    </row>
    <row r="60" spans="1:4" s="111" customFormat="1">
      <c r="A60" s="113"/>
      <c r="C60" s="113"/>
      <c r="D60" s="113"/>
    </row>
    <row r="61" spans="1:4" s="111" customFormat="1">
      <c r="A61" s="113"/>
      <c r="C61" s="113"/>
      <c r="D61" s="113"/>
    </row>
    <row r="62" spans="1:4" s="111" customFormat="1">
      <c r="A62" s="113"/>
      <c r="C62" s="113"/>
      <c r="D62" s="113"/>
    </row>
    <row r="63" spans="1:4" s="111" customFormat="1">
      <c r="A63" s="113"/>
      <c r="C63" s="113"/>
      <c r="D63" s="113"/>
    </row>
    <row r="64" spans="1:4" s="111" customFormat="1">
      <c r="A64" s="113"/>
      <c r="C64" s="113"/>
      <c r="D64" s="113"/>
    </row>
    <row r="65" spans="1:4" s="111" customFormat="1">
      <c r="A65" s="113"/>
      <c r="C65" s="113"/>
      <c r="D65" s="113"/>
    </row>
    <row r="66" spans="1:4" s="111" customFormat="1">
      <c r="A66" s="113"/>
      <c r="C66" s="113"/>
      <c r="D66" s="113"/>
    </row>
    <row r="67" spans="1:4" s="111" customFormat="1">
      <c r="A67" s="113"/>
      <c r="C67" s="113"/>
      <c r="D67" s="113"/>
    </row>
    <row r="68" spans="1:4" s="111" customFormat="1">
      <c r="A68" s="113"/>
      <c r="C68" s="113"/>
      <c r="D68" s="113"/>
    </row>
    <row r="69" spans="1:4" s="111" customFormat="1">
      <c r="A69" s="113"/>
      <c r="C69" s="113"/>
      <c r="D69" s="113"/>
    </row>
    <row r="70" spans="1:4" s="111" customFormat="1">
      <c r="A70" s="113"/>
      <c r="C70" s="113"/>
      <c r="D70" s="113"/>
    </row>
    <row r="71" spans="1:4" s="111" customFormat="1">
      <c r="A71" s="113"/>
      <c r="C71" s="113"/>
      <c r="D71" s="113"/>
    </row>
    <row r="72" spans="1:4" s="111" customFormat="1">
      <c r="A72" s="113"/>
      <c r="C72" s="113"/>
      <c r="D72" s="113"/>
    </row>
    <row r="73" spans="1:4" s="111" customFormat="1">
      <c r="A73" s="113"/>
      <c r="C73" s="113"/>
      <c r="D73" s="113"/>
    </row>
    <row r="74" spans="1:4" s="111" customFormat="1">
      <c r="A74" s="113"/>
      <c r="C74" s="113"/>
      <c r="D74" s="113"/>
    </row>
    <row r="75" spans="1:4" s="111" customFormat="1">
      <c r="A75" s="113"/>
      <c r="C75" s="113"/>
      <c r="D75" s="113"/>
    </row>
    <row r="76" spans="1:4" s="111" customFormat="1">
      <c r="A76" s="113"/>
      <c r="C76" s="113"/>
      <c r="D76" s="113"/>
    </row>
    <row r="77" spans="1:4" s="111" customFormat="1">
      <c r="A77" s="113"/>
      <c r="C77" s="113"/>
      <c r="D77" s="113"/>
    </row>
    <row r="78" spans="1:4" s="111" customFormat="1">
      <c r="A78" s="113"/>
      <c r="C78" s="113"/>
      <c r="D78" s="113"/>
    </row>
    <row r="79" spans="1:4" s="111" customFormat="1">
      <c r="A79" s="113"/>
      <c r="C79" s="113"/>
      <c r="D79" s="113"/>
    </row>
    <row r="80" spans="1:4" s="111" customFormat="1">
      <c r="A80" s="113"/>
      <c r="C80" s="113"/>
      <c r="D80" s="113"/>
    </row>
    <row r="81" spans="1:4" s="111" customFormat="1">
      <c r="A81" s="113"/>
      <c r="C81" s="113"/>
      <c r="D81" s="113"/>
    </row>
    <row r="82" spans="1:4" s="111" customFormat="1">
      <c r="A82" s="113"/>
      <c r="C82" s="113"/>
      <c r="D82" s="113"/>
    </row>
    <row r="83" spans="1:4" s="111" customFormat="1">
      <c r="A83" s="113"/>
      <c r="C83" s="113"/>
      <c r="D83" s="113"/>
    </row>
    <row r="84" spans="1:4" s="111" customFormat="1">
      <c r="A84" s="113"/>
      <c r="C84" s="113"/>
      <c r="D84" s="113"/>
    </row>
    <row r="85" spans="1:4" s="111" customFormat="1">
      <c r="A85" s="113"/>
      <c r="C85" s="113"/>
      <c r="D85" s="113"/>
    </row>
    <row r="86" spans="1:4" s="111" customFormat="1">
      <c r="A86" s="113"/>
      <c r="C86" s="113"/>
      <c r="D86" s="113"/>
    </row>
    <row r="87" spans="1:4" s="111" customFormat="1">
      <c r="A87" s="113"/>
      <c r="C87" s="113"/>
      <c r="D87" s="113"/>
    </row>
    <row r="88" spans="1:4" s="111" customFormat="1">
      <c r="A88" s="113"/>
      <c r="C88" s="113"/>
      <c r="D88" s="113"/>
    </row>
    <row r="89" spans="1:4" s="111" customFormat="1">
      <c r="A89" s="113"/>
      <c r="C89" s="113"/>
      <c r="D89" s="113"/>
    </row>
    <row r="90" spans="1:4" s="111" customFormat="1">
      <c r="A90" s="113"/>
      <c r="C90" s="113"/>
      <c r="D90" s="113"/>
    </row>
    <row r="91" spans="1:4" s="111" customFormat="1">
      <c r="A91" s="113"/>
      <c r="C91" s="113"/>
      <c r="D91" s="113"/>
    </row>
    <row r="92" spans="1:4" s="111" customFormat="1">
      <c r="A92" s="113"/>
      <c r="C92" s="113"/>
      <c r="D92" s="113"/>
    </row>
    <row r="93" spans="1:4" s="111" customFormat="1">
      <c r="A93" s="113"/>
      <c r="C93" s="113"/>
      <c r="D93" s="113"/>
    </row>
    <row r="94" spans="1:4" s="111" customFormat="1">
      <c r="A94" s="113"/>
      <c r="C94" s="113"/>
      <c r="D94" s="113"/>
    </row>
    <row r="95" spans="1:4" s="111" customFormat="1">
      <c r="A95" s="113"/>
      <c r="C95" s="113"/>
      <c r="D95" s="113"/>
    </row>
    <row r="96" spans="1:4" s="111" customFormat="1">
      <c r="A96" s="113"/>
      <c r="C96" s="113"/>
      <c r="D96" s="113"/>
    </row>
    <row r="97" spans="1:4" s="111" customFormat="1">
      <c r="A97" s="113"/>
      <c r="C97" s="113"/>
      <c r="D97" s="113"/>
    </row>
    <row r="98" spans="1:4" s="111" customFormat="1">
      <c r="A98" s="113"/>
      <c r="C98" s="113"/>
      <c r="D98" s="113"/>
    </row>
    <row r="99" spans="1:4" s="111" customFormat="1">
      <c r="A99" s="113"/>
      <c r="C99" s="113"/>
      <c r="D99" s="113"/>
    </row>
    <row r="100" spans="1:4" s="111" customFormat="1">
      <c r="A100" s="113"/>
      <c r="C100" s="113"/>
      <c r="D100" s="113"/>
    </row>
    <row r="101" spans="1:4" s="111" customFormat="1">
      <c r="A101" s="113"/>
      <c r="C101" s="113"/>
      <c r="D101" s="113"/>
    </row>
    <row r="102" spans="1:4" s="111" customFormat="1">
      <c r="A102" s="113"/>
      <c r="C102" s="113"/>
      <c r="D102" s="113"/>
    </row>
    <row r="103" spans="1:4" s="111" customFormat="1">
      <c r="A103" s="113"/>
      <c r="C103" s="113"/>
      <c r="D103" s="113"/>
    </row>
    <row r="104" spans="1:4" s="111" customFormat="1">
      <c r="A104" s="113"/>
      <c r="C104" s="113"/>
      <c r="D104" s="113"/>
    </row>
    <row r="105" spans="1:4" s="111" customFormat="1">
      <c r="A105" s="113"/>
      <c r="C105" s="113"/>
      <c r="D105" s="113"/>
    </row>
    <row r="106" spans="1:4" s="111" customFormat="1">
      <c r="A106" s="113"/>
      <c r="C106" s="113"/>
      <c r="D106" s="113"/>
    </row>
    <row r="107" spans="1:4" s="111" customFormat="1">
      <c r="A107" s="113"/>
      <c r="C107" s="113"/>
      <c r="D107" s="113"/>
    </row>
    <row r="108" spans="1:4" s="111" customFormat="1">
      <c r="A108" s="113"/>
      <c r="C108" s="113"/>
      <c r="D108" s="113"/>
    </row>
    <row r="109" spans="1:4" s="111" customFormat="1">
      <c r="A109" s="113"/>
      <c r="C109" s="113"/>
      <c r="D109" s="113"/>
    </row>
    <row r="110" spans="1:4" s="111" customFormat="1">
      <c r="A110" s="113"/>
      <c r="C110" s="113"/>
      <c r="D110" s="113"/>
    </row>
    <row r="111" spans="1:4" s="111" customFormat="1">
      <c r="A111" s="113"/>
      <c r="C111" s="113"/>
      <c r="D111" s="113"/>
    </row>
    <row r="112" spans="1:4" s="111" customFormat="1">
      <c r="A112" s="113"/>
      <c r="C112" s="113"/>
      <c r="D112" s="113"/>
    </row>
    <row r="113" spans="1:4" s="111" customFormat="1">
      <c r="A113" s="113"/>
      <c r="C113" s="113"/>
      <c r="D113" s="113"/>
    </row>
    <row r="114" spans="1:4" s="111" customFormat="1">
      <c r="A114" s="113"/>
      <c r="C114" s="113"/>
      <c r="D114" s="113"/>
    </row>
    <row r="115" spans="1:4" s="111" customFormat="1">
      <c r="A115" s="113"/>
      <c r="C115" s="113"/>
      <c r="D115" s="113"/>
    </row>
    <row r="116" spans="1:4" s="111" customFormat="1">
      <c r="A116" s="113"/>
      <c r="C116" s="113"/>
      <c r="D116" s="113"/>
    </row>
    <row r="117" spans="1:4" s="111" customFormat="1">
      <c r="A117" s="113"/>
      <c r="C117" s="113"/>
      <c r="D117" s="113"/>
    </row>
    <row r="118" spans="1:4" s="111" customFormat="1">
      <c r="A118" s="113"/>
      <c r="C118" s="113"/>
      <c r="D118" s="113"/>
    </row>
    <row r="119" spans="1:4" s="111" customFormat="1">
      <c r="A119" s="113"/>
      <c r="C119" s="113"/>
      <c r="D119" s="113"/>
    </row>
    <row r="120" spans="1:4" s="111" customFormat="1">
      <c r="A120" s="113"/>
      <c r="C120" s="113"/>
      <c r="D120" s="113"/>
    </row>
    <row r="121" spans="1:4" s="111" customFormat="1">
      <c r="A121" s="113"/>
      <c r="C121" s="113"/>
      <c r="D121" s="113"/>
    </row>
    <row r="122" spans="1:4" s="111" customFormat="1">
      <c r="A122" s="113"/>
      <c r="C122" s="113"/>
      <c r="D122" s="113"/>
    </row>
    <row r="123" spans="1:4" s="111" customFormat="1">
      <c r="A123" s="113"/>
      <c r="C123" s="113"/>
      <c r="D123" s="113"/>
    </row>
    <row r="124" spans="1:4" s="111" customFormat="1">
      <c r="A124" s="113"/>
      <c r="C124" s="113"/>
      <c r="D124" s="113"/>
    </row>
    <row r="125" spans="1:4" s="111" customFormat="1">
      <c r="A125" s="113"/>
      <c r="C125" s="113"/>
      <c r="D125" s="113"/>
    </row>
    <row r="126" spans="1:4" s="111" customFormat="1">
      <c r="A126" s="113"/>
      <c r="C126" s="113"/>
      <c r="D126" s="113"/>
    </row>
    <row r="127" spans="1:4" s="111" customFormat="1">
      <c r="A127" s="113"/>
      <c r="C127" s="113"/>
      <c r="D127" s="113"/>
    </row>
    <row r="128" spans="1:4" s="111" customFormat="1">
      <c r="A128" s="113"/>
      <c r="C128" s="113"/>
      <c r="D128" s="113"/>
    </row>
    <row r="129" spans="1:4" s="111" customFormat="1">
      <c r="A129" s="113"/>
      <c r="C129" s="113"/>
      <c r="D129" s="113"/>
    </row>
    <row r="130" spans="1:4" s="111" customFormat="1">
      <c r="A130" s="113"/>
      <c r="C130" s="113"/>
      <c r="D130" s="113"/>
    </row>
    <row r="131" spans="1:4" s="111" customFormat="1">
      <c r="A131" s="113"/>
      <c r="C131" s="113"/>
      <c r="D131" s="113"/>
    </row>
    <row r="132" spans="1:4" s="111" customFormat="1">
      <c r="A132" s="113"/>
      <c r="C132" s="113"/>
      <c r="D132" s="113"/>
    </row>
    <row r="133" spans="1:4" s="111" customFormat="1">
      <c r="A133" s="113"/>
      <c r="C133" s="113"/>
      <c r="D133" s="113"/>
    </row>
    <row r="134" spans="1:4" s="111" customFormat="1">
      <c r="A134" s="113"/>
      <c r="C134" s="113"/>
      <c r="D134" s="113"/>
    </row>
    <row r="135" spans="1:4" s="111" customFormat="1">
      <c r="A135" s="113"/>
      <c r="C135" s="113"/>
      <c r="D135" s="113"/>
    </row>
    <row r="136" spans="1:4" s="111" customFormat="1">
      <c r="A136" s="113"/>
      <c r="C136" s="113"/>
      <c r="D136" s="113"/>
    </row>
    <row r="137" spans="1:4" s="111" customFormat="1">
      <c r="A137" s="113"/>
      <c r="C137" s="113"/>
      <c r="D137" s="113"/>
    </row>
    <row r="138" spans="1:4" s="111" customFormat="1">
      <c r="A138" s="113"/>
      <c r="C138" s="113"/>
      <c r="D138" s="113"/>
    </row>
    <row r="139" spans="1:4" s="111" customFormat="1">
      <c r="A139" s="113"/>
      <c r="C139" s="113"/>
      <c r="D139" s="113"/>
    </row>
    <row r="140" spans="1:4" s="111" customFormat="1">
      <c r="A140" s="113"/>
      <c r="C140" s="113"/>
      <c r="D140" s="113"/>
    </row>
    <row r="141" spans="1:4" s="111" customFormat="1">
      <c r="A141" s="113"/>
      <c r="C141" s="113"/>
      <c r="D141" s="113"/>
    </row>
    <row r="142" spans="1:4" s="111" customFormat="1">
      <c r="A142" s="113"/>
      <c r="C142" s="113"/>
      <c r="D142" s="113"/>
    </row>
    <row r="143" spans="1:4" s="111" customFormat="1">
      <c r="A143" s="113"/>
      <c r="C143" s="113"/>
      <c r="D143" s="113"/>
    </row>
    <row r="144" spans="1:4" s="111" customFormat="1">
      <c r="A144" s="113"/>
      <c r="C144" s="113"/>
      <c r="D144" s="113"/>
    </row>
    <row r="145" spans="1:4" s="111" customFormat="1">
      <c r="A145" s="113"/>
      <c r="C145" s="113"/>
      <c r="D145" s="113"/>
    </row>
    <row r="146" spans="1:4" s="111" customFormat="1">
      <c r="A146" s="113"/>
      <c r="C146" s="113"/>
      <c r="D146" s="113"/>
    </row>
    <row r="147" spans="1:4" s="111" customFormat="1">
      <c r="A147" s="113"/>
      <c r="C147" s="113"/>
      <c r="D147" s="113"/>
    </row>
    <row r="148" spans="1:4" s="111" customFormat="1">
      <c r="A148" s="113"/>
      <c r="C148" s="113"/>
      <c r="D148" s="113"/>
    </row>
    <row r="149" spans="1:4" s="111" customFormat="1">
      <c r="A149" s="113"/>
      <c r="C149" s="113"/>
      <c r="D149" s="113"/>
    </row>
    <row r="150" spans="1:4" s="111" customFormat="1">
      <c r="A150" s="113"/>
      <c r="C150" s="113"/>
      <c r="D150" s="113"/>
    </row>
    <row r="151" spans="1:4" s="111" customFormat="1">
      <c r="A151" s="113"/>
      <c r="C151" s="113"/>
      <c r="D151" s="113"/>
    </row>
    <row r="152" spans="1:4" s="111" customFormat="1">
      <c r="A152" s="113"/>
      <c r="C152" s="113"/>
      <c r="D152" s="113"/>
    </row>
    <row r="153" spans="1:4" s="111" customFormat="1">
      <c r="A153" s="113"/>
      <c r="C153" s="113"/>
      <c r="D153" s="113"/>
    </row>
    <row r="154" spans="1:4" s="111" customFormat="1">
      <c r="A154" s="113"/>
      <c r="C154" s="113"/>
      <c r="D154" s="113"/>
    </row>
    <row r="155" spans="1:4" s="111" customFormat="1">
      <c r="A155" s="113"/>
      <c r="C155" s="113"/>
      <c r="D155" s="113"/>
    </row>
    <row r="156" spans="1:4" s="111" customFormat="1">
      <c r="A156" s="113"/>
      <c r="C156" s="113"/>
      <c r="D156" s="113"/>
    </row>
    <row r="157" spans="1:4" s="111" customFormat="1">
      <c r="A157" s="113"/>
      <c r="C157" s="113"/>
      <c r="D157" s="113"/>
    </row>
    <row r="158" spans="1:4" s="111" customFormat="1">
      <c r="A158" s="113"/>
      <c r="C158" s="113"/>
      <c r="D158" s="113"/>
    </row>
    <row r="159" spans="1:4" s="111" customFormat="1">
      <c r="A159" s="113"/>
      <c r="C159" s="113"/>
      <c r="D159" s="113"/>
    </row>
    <row r="160" spans="1:4" s="111" customFormat="1">
      <c r="A160" s="113"/>
      <c r="C160" s="113"/>
      <c r="D160" s="113"/>
    </row>
    <row r="161" spans="1:4" s="111" customFormat="1">
      <c r="A161" s="113"/>
      <c r="C161" s="113"/>
      <c r="D161" s="113"/>
    </row>
    <row r="162" spans="1:4" s="111" customFormat="1">
      <c r="A162" s="113"/>
      <c r="C162" s="113"/>
      <c r="D162" s="113"/>
    </row>
    <row r="163" spans="1:4" s="111" customFormat="1">
      <c r="A163" s="113"/>
      <c r="C163" s="113"/>
      <c r="D163" s="113"/>
    </row>
    <row r="164" spans="1:4" s="111" customFormat="1">
      <c r="A164" s="113"/>
      <c r="C164" s="113"/>
      <c r="D164" s="113"/>
    </row>
    <row r="165" spans="1:4" s="111" customFormat="1">
      <c r="A165" s="113"/>
      <c r="C165" s="113"/>
      <c r="D165" s="113"/>
    </row>
    <row r="166" spans="1:4" s="111" customFormat="1">
      <c r="A166" s="113"/>
      <c r="C166" s="113"/>
      <c r="D166" s="113"/>
    </row>
    <row r="167" spans="1:4" s="111" customFormat="1">
      <c r="A167" s="113"/>
      <c r="C167" s="113"/>
      <c r="D167" s="113"/>
    </row>
    <row r="168" spans="1:4" s="111" customFormat="1">
      <c r="A168" s="113"/>
      <c r="C168" s="113"/>
      <c r="D168" s="113"/>
    </row>
    <row r="169" spans="1:4" s="111" customFormat="1">
      <c r="A169" s="113"/>
      <c r="C169" s="113"/>
      <c r="D169" s="113"/>
    </row>
    <row r="170" spans="1:4" s="111" customFormat="1">
      <c r="A170" s="113"/>
      <c r="C170" s="113"/>
      <c r="D170" s="113"/>
    </row>
    <row r="171" spans="1:4" s="111" customFormat="1">
      <c r="A171" s="113"/>
      <c r="C171" s="113"/>
      <c r="D171" s="113"/>
    </row>
    <row r="172" spans="1:4" s="111" customFormat="1">
      <c r="A172" s="113"/>
      <c r="C172" s="113"/>
      <c r="D172" s="113"/>
    </row>
    <row r="173" spans="1:4" s="111" customFormat="1">
      <c r="A173" s="113"/>
      <c r="C173" s="113"/>
      <c r="D173" s="113"/>
    </row>
    <row r="174" spans="1:4" s="111" customFormat="1">
      <c r="A174" s="113"/>
      <c r="C174" s="113"/>
      <c r="D174" s="113"/>
    </row>
    <row r="175" spans="1:4" s="111" customFormat="1">
      <c r="A175" s="113"/>
      <c r="C175" s="113"/>
      <c r="D175" s="113"/>
    </row>
    <row r="176" spans="1:4" s="111" customFormat="1">
      <c r="A176" s="113"/>
      <c r="C176" s="113"/>
      <c r="D176" s="113"/>
    </row>
    <row r="177" spans="1:4" s="111" customFormat="1">
      <c r="A177" s="113"/>
      <c r="C177" s="113"/>
      <c r="D177" s="113"/>
    </row>
    <row r="178" spans="1:4" s="111" customFormat="1">
      <c r="A178" s="113"/>
      <c r="C178" s="113"/>
      <c r="D178" s="113"/>
    </row>
    <row r="179" spans="1:4" s="111" customFormat="1">
      <c r="A179" s="113"/>
      <c r="C179" s="113"/>
      <c r="D179" s="113"/>
    </row>
    <row r="180" spans="1:4" s="111" customFormat="1">
      <c r="A180" s="113"/>
      <c r="C180" s="113"/>
      <c r="D180" s="113"/>
    </row>
    <row r="181" spans="1:4" s="111" customFormat="1">
      <c r="A181" s="113"/>
      <c r="C181" s="113"/>
      <c r="D181" s="113"/>
    </row>
    <row r="182" spans="1:4" s="111" customFormat="1">
      <c r="A182" s="113"/>
      <c r="C182" s="113"/>
      <c r="D182" s="113"/>
    </row>
    <row r="183" spans="1:4" s="111" customFormat="1">
      <c r="A183" s="113"/>
      <c r="C183" s="113"/>
      <c r="D183" s="113"/>
    </row>
    <row r="184" spans="1:4" s="111" customFormat="1">
      <c r="A184" s="113"/>
      <c r="C184" s="113"/>
      <c r="D184" s="113"/>
    </row>
    <row r="185" spans="1:4" s="111" customFormat="1">
      <c r="A185" s="113"/>
      <c r="C185" s="113"/>
      <c r="D185" s="113"/>
    </row>
    <row r="186" spans="1:4" s="111" customFormat="1">
      <c r="A186" s="113"/>
      <c r="C186" s="113"/>
      <c r="D186" s="113"/>
    </row>
    <row r="187" spans="1:4" s="111" customFormat="1">
      <c r="A187" s="113"/>
      <c r="C187" s="113"/>
      <c r="D187" s="113"/>
    </row>
    <row r="188" spans="1:4" s="111" customFormat="1">
      <c r="A188" s="113"/>
      <c r="C188" s="113"/>
      <c r="D188" s="113"/>
    </row>
    <row r="189" spans="1:4" s="111" customFormat="1">
      <c r="A189" s="113"/>
      <c r="C189" s="113"/>
      <c r="D189" s="113"/>
    </row>
    <row r="190" spans="1:4" s="111" customFormat="1">
      <c r="A190" s="113"/>
      <c r="C190" s="113"/>
      <c r="D190" s="113"/>
    </row>
    <row r="191" spans="1:4" s="111" customFormat="1">
      <c r="A191" s="113"/>
      <c r="C191" s="113"/>
      <c r="D191" s="113"/>
    </row>
    <row r="192" spans="1:4" s="111" customFormat="1">
      <c r="A192" s="113"/>
      <c r="C192" s="113"/>
      <c r="D192" s="113"/>
    </row>
    <row r="193" spans="1:4" s="111" customFormat="1">
      <c r="A193" s="113"/>
      <c r="C193" s="113"/>
      <c r="D193" s="113"/>
    </row>
    <row r="194" spans="1:4" s="111" customFormat="1">
      <c r="A194" s="113"/>
      <c r="C194" s="113"/>
      <c r="D194" s="113"/>
    </row>
    <row r="195" spans="1:4" s="111" customFormat="1">
      <c r="A195" s="113"/>
      <c r="C195" s="113"/>
      <c r="D195" s="113"/>
    </row>
    <row r="196" spans="1:4" s="111" customFormat="1">
      <c r="A196" s="113"/>
      <c r="C196" s="113"/>
      <c r="D196" s="113"/>
    </row>
    <row r="197" spans="1:4" s="111" customFormat="1">
      <c r="A197" s="113"/>
      <c r="C197" s="113"/>
      <c r="D197" s="113"/>
    </row>
    <row r="198" spans="1:4" s="111" customFormat="1">
      <c r="A198" s="113"/>
      <c r="C198" s="113"/>
      <c r="D198" s="113"/>
    </row>
    <row r="199" spans="1:4" s="111" customFormat="1">
      <c r="A199" s="113"/>
      <c r="C199" s="113"/>
      <c r="D199" s="113"/>
    </row>
    <row r="200" spans="1:4" s="111" customFormat="1">
      <c r="A200" s="113"/>
      <c r="C200" s="113"/>
      <c r="D200" s="113"/>
    </row>
    <row r="201" spans="1:4" s="111" customFormat="1">
      <c r="A201" s="113"/>
      <c r="C201" s="113"/>
      <c r="D201" s="113"/>
    </row>
    <row r="202" spans="1:4" s="111" customFormat="1">
      <c r="A202" s="113"/>
      <c r="C202" s="113"/>
      <c r="D202" s="113"/>
    </row>
    <row r="203" spans="1:4" s="111" customFormat="1">
      <c r="A203" s="113"/>
      <c r="C203" s="113"/>
      <c r="D203" s="113"/>
    </row>
    <row r="204" spans="1:4" s="111" customFormat="1">
      <c r="A204" s="113"/>
      <c r="C204" s="113"/>
      <c r="D204" s="113"/>
    </row>
    <row r="205" spans="1:4" s="111" customFormat="1">
      <c r="A205" s="113"/>
      <c r="C205" s="113"/>
      <c r="D205" s="113"/>
    </row>
    <row r="206" spans="1:4" s="111" customFormat="1">
      <c r="A206" s="113"/>
      <c r="C206" s="113"/>
      <c r="D206" s="113"/>
    </row>
    <row r="207" spans="1:4" s="111" customFormat="1">
      <c r="A207" s="113"/>
      <c r="C207" s="113"/>
      <c r="D207" s="113"/>
    </row>
    <row r="208" spans="1:4" s="111" customFormat="1">
      <c r="A208" s="113"/>
      <c r="C208" s="113"/>
      <c r="D208" s="113"/>
    </row>
    <row r="209" spans="1:4" s="111" customFormat="1">
      <c r="A209" s="113"/>
      <c r="C209" s="113"/>
      <c r="D209" s="113"/>
    </row>
    <row r="210" spans="1:4" s="111" customFormat="1">
      <c r="A210" s="113"/>
      <c r="C210" s="113"/>
      <c r="D210" s="113"/>
    </row>
    <row r="211" spans="1:4" s="111" customFormat="1">
      <c r="A211" s="113"/>
      <c r="C211" s="113"/>
      <c r="D211" s="113"/>
    </row>
    <row r="212" spans="1:4" s="111" customFormat="1">
      <c r="A212" s="113"/>
      <c r="C212" s="113"/>
      <c r="D212" s="113"/>
    </row>
    <row r="213" spans="1:4" s="111" customFormat="1">
      <c r="A213" s="113"/>
      <c r="C213" s="113"/>
      <c r="D213" s="113"/>
    </row>
    <row r="214" spans="1:4" s="111" customFormat="1">
      <c r="A214" s="113"/>
      <c r="C214" s="113"/>
      <c r="D214" s="113"/>
    </row>
    <row r="215" spans="1:4" s="111" customFormat="1">
      <c r="A215" s="113"/>
      <c r="C215" s="113"/>
      <c r="D215" s="113"/>
    </row>
    <row r="216" spans="1:4" s="111" customFormat="1">
      <c r="A216" s="113"/>
      <c r="C216" s="113"/>
      <c r="D216" s="113"/>
    </row>
    <row r="217" spans="1:4" s="111" customFormat="1">
      <c r="A217" s="113"/>
      <c r="C217" s="113"/>
      <c r="D217" s="113"/>
    </row>
    <row r="218" spans="1:4" s="111" customFormat="1">
      <c r="A218" s="113"/>
      <c r="C218" s="113"/>
      <c r="D218" s="113"/>
    </row>
    <row r="219" spans="1:4" s="111" customFormat="1">
      <c r="A219" s="113"/>
      <c r="C219" s="113"/>
      <c r="D219" s="113"/>
    </row>
    <row r="220" spans="1:4" s="111" customFormat="1">
      <c r="A220" s="113"/>
      <c r="C220" s="113"/>
      <c r="D220" s="113"/>
    </row>
    <row r="221" spans="1:4" s="111" customFormat="1">
      <c r="A221" s="113"/>
      <c r="C221" s="113"/>
      <c r="D221" s="113"/>
    </row>
    <row r="222" spans="1:4" s="111" customFormat="1">
      <c r="A222" s="113"/>
      <c r="C222" s="113"/>
      <c r="D222" s="113"/>
    </row>
    <row r="223" spans="1:4" s="111" customFormat="1">
      <c r="A223" s="113"/>
      <c r="C223" s="113"/>
      <c r="D223" s="113"/>
    </row>
  </sheetData>
  <sheetProtection algorithmName="SHA-512" hashValue="kwbFnWdrrA8t0/teGqcsfqJGK15Vy79yRbr9Xhg3wmNuMjl2doi2GJjgH/UpBo/thTodZMVuXHgwQuSAG9O7tA==" saltValue="RecVuoVt5dETqF+u/nEt9A==" spinCount="100000" sheet="1" objects="1" scenarios="1" formatColumns="0" formatRows="0" insertRows="0" deleteRows="0" selectLockedCells="1"/>
  <mergeCells count="3">
    <mergeCell ref="A8:D8"/>
    <mergeCell ref="A7:D7"/>
    <mergeCell ref="A1:E1"/>
  </mergeCells>
  <printOptions horizontalCentered="1"/>
  <pageMargins left="0.25" right="0.25" top="0.75" bottom="0.75" header="0.3" footer="0.3"/>
  <pageSetup scale="90" orientation="portrait" r:id="rId1"/>
  <headerFooter>
    <oddFooter>&amp;L&amp;9&amp;F&amp;C&amp;9Page &amp;P of &amp;N&amp;R&amp;9&amp;A</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L40"/>
  <sheetViews>
    <sheetView topLeftCell="A2" zoomScaleNormal="100" workbookViewId="0">
      <selection activeCell="E19" sqref="E19"/>
    </sheetView>
  </sheetViews>
  <sheetFormatPr defaultColWidth="9.1796875" defaultRowHeight="14.5"/>
  <cols>
    <col min="1" max="1" width="16.453125" style="113" customWidth="1"/>
    <col min="2" max="2" width="30.453125" style="113" customWidth="1"/>
    <col min="3" max="3" width="7.7265625" style="372" customWidth="1"/>
    <col min="4" max="4" width="9.7265625" style="372" customWidth="1"/>
    <col min="5" max="5" width="22.453125" style="372" customWidth="1"/>
    <col min="6" max="6" width="21.453125" style="113" customWidth="1"/>
    <col min="7" max="7" width="17.453125" style="113" customWidth="1"/>
    <col min="8" max="8" width="28.54296875" style="113" customWidth="1"/>
    <col min="9" max="9" width="24.7265625" style="111" hidden="1" customWidth="1"/>
    <col min="10" max="10" width="18.453125" style="111" hidden="1" customWidth="1"/>
    <col min="11" max="11" width="13.453125" style="111" hidden="1" customWidth="1"/>
    <col min="12" max="12" width="19" style="111" hidden="1" customWidth="1"/>
    <col min="13" max="16384" width="9.1796875" style="111"/>
  </cols>
  <sheetData>
    <row r="1" spans="1:12" ht="45" customHeight="1">
      <c r="A1" s="1143">
        <f>'3.0 PAL 128'!J7</f>
        <v>0</v>
      </c>
      <c r="B1" s="1143"/>
      <c r="C1" s="1143"/>
      <c r="D1" s="1143"/>
      <c r="E1" s="1143"/>
      <c r="F1" s="1143"/>
    </row>
    <row r="3" spans="1:12">
      <c r="A3" s="142" t="s">
        <v>9</v>
      </c>
      <c r="B3" s="1145">
        <f>'3.0 PAL 128'!J10</f>
        <v>0</v>
      </c>
      <c r="C3" s="1145"/>
      <c r="D3" s="1145"/>
      <c r="E3" s="1145"/>
      <c r="I3" s="663" t="s">
        <v>457</v>
      </c>
      <c r="J3" s="664" t="s">
        <v>446</v>
      </c>
      <c r="K3" s="185" t="s">
        <v>453</v>
      </c>
    </row>
    <row r="4" spans="1:12">
      <c r="A4" s="142" t="s">
        <v>19</v>
      </c>
      <c r="B4" s="1146">
        <f>'3.0 PAL 128'!J8</f>
        <v>0</v>
      </c>
      <c r="C4" s="1146"/>
      <c r="D4" s="1146"/>
      <c r="E4" s="1146"/>
      <c r="J4" s="664" t="s">
        <v>447</v>
      </c>
      <c r="K4" s="185" t="s">
        <v>451</v>
      </c>
    </row>
    <row r="5" spans="1:12">
      <c r="A5" s="142" t="s">
        <v>20</v>
      </c>
      <c r="B5" s="1147">
        <f>'3.0 PAL 128'!D9</f>
        <v>0</v>
      </c>
      <c r="C5" s="1147"/>
      <c r="D5" s="1147"/>
      <c r="E5" s="1147"/>
      <c r="J5" s="664" t="s">
        <v>448</v>
      </c>
      <c r="K5" s="185" t="s">
        <v>452</v>
      </c>
    </row>
    <row r="6" spans="1:12">
      <c r="A6" s="142" t="s">
        <v>23</v>
      </c>
      <c r="B6" s="1146"/>
      <c r="C6" s="1147"/>
      <c r="D6" s="1147"/>
      <c r="E6" s="1147"/>
      <c r="J6" s="664"/>
      <c r="K6" s="185"/>
    </row>
    <row r="7" spans="1:12">
      <c r="A7" s="142"/>
      <c r="B7" s="366"/>
      <c r="C7" s="367"/>
      <c r="D7" s="367"/>
      <c r="E7" s="367"/>
      <c r="J7" s="664" t="s">
        <v>841</v>
      </c>
      <c r="K7" s="37" t="s">
        <v>454</v>
      </c>
    </row>
    <row r="8" spans="1:12" ht="23.5">
      <c r="A8" s="1082" t="s">
        <v>846</v>
      </c>
      <c r="B8" s="1082"/>
      <c r="C8" s="1082"/>
      <c r="D8" s="1082"/>
      <c r="E8" s="1082"/>
      <c r="F8" s="1082"/>
      <c r="G8" s="1082"/>
      <c r="H8" s="1082"/>
    </row>
    <row r="9" spans="1:12" s="141" customFormat="1" ht="15" customHeight="1">
      <c r="A9" s="1144" t="s">
        <v>853</v>
      </c>
      <c r="B9" s="1144"/>
      <c r="C9" s="1144"/>
      <c r="D9" s="1144"/>
      <c r="E9" s="1144"/>
      <c r="F9" s="1144"/>
      <c r="G9" s="1144"/>
      <c r="H9" s="1144"/>
      <c r="I9" s="365"/>
    </row>
    <row r="10" spans="1:12" s="37" customFormat="1" ht="39.5" thickBot="1">
      <c r="A10" s="146" t="s">
        <v>843</v>
      </c>
      <c r="B10" s="145" t="s">
        <v>844</v>
      </c>
      <c r="C10" s="369" t="s">
        <v>838</v>
      </c>
      <c r="D10" s="667" t="s">
        <v>852</v>
      </c>
      <c r="E10" s="662" t="s">
        <v>845</v>
      </c>
      <c r="F10" s="146" t="s">
        <v>851</v>
      </c>
      <c r="G10" s="666" t="s">
        <v>854</v>
      </c>
      <c r="H10" s="373" t="s">
        <v>840</v>
      </c>
      <c r="I10" s="665" t="s">
        <v>848</v>
      </c>
      <c r="J10" s="146" t="s">
        <v>849</v>
      </c>
      <c r="K10" s="373" t="s">
        <v>850</v>
      </c>
      <c r="L10" s="373" t="s">
        <v>458</v>
      </c>
    </row>
    <row r="11" spans="1:12" s="37" customFormat="1" ht="13">
      <c r="A11" s="700"/>
      <c r="B11" s="700"/>
      <c r="C11" s="701"/>
      <c r="D11" s="702"/>
      <c r="E11" s="700"/>
      <c r="F11" s="700"/>
      <c r="G11" s="700"/>
      <c r="H11" s="374"/>
      <c r="I11" s="590"/>
    </row>
    <row r="12" spans="1:12" s="37" customFormat="1" ht="13">
      <c r="A12" s="31"/>
      <c r="B12" s="31"/>
      <c r="C12" s="370"/>
      <c r="D12" s="370"/>
      <c r="E12" s="31"/>
      <c r="F12" s="31"/>
      <c r="G12" s="31"/>
      <c r="H12" s="374"/>
      <c r="I12" s="521"/>
    </row>
    <row r="13" spans="1:12" s="37" customFormat="1" ht="13">
      <c r="A13" s="31"/>
      <c r="B13" s="31"/>
      <c r="C13" s="370"/>
      <c r="D13" s="370"/>
      <c r="E13" s="31"/>
      <c r="F13" s="31"/>
      <c r="G13" s="31"/>
      <c r="H13" s="374"/>
      <c r="I13" s="521"/>
    </row>
    <row r="14" spans="1:12" s="37" customFormat="1" ht="13">
      <c r="A14" s="31"/>
      <c r="B14" s="31"/>
      <c r="C14" s="370"/>
      <c r="D14" s="370"/>
      <c r="E14" s="31"/>
      <c r="F14" s="31"/>
      <c r="G14" s="31"/>
      <c r="H14" s="374"/>
      <c r="I14" s="521"/>
    </row>
    <row r="15" spans="1:12" s="37" customFormat="1" ht="13">
      <c r="A15" s="31"/>
      <c r="B15" s="31"/>
      <c r="C15" s="370"/>
      <c r="D15" s="370"/>
      <c r="E15" s="31"/>
      <c r="F15" s="31"/>
      <c r="G15" s="31"/>
      <c r="H15" s="374"/>
      <c r="I15" s="521"/>
    </row>
    <row r="16" spans="1:12" s="37" customFormat="1" ht="13">
      <c r="A16" s="31"/>
      <c r="B16" s="31"/>
      <c r="C16" s="370"/>
      <c r="D16" s="370"/>
      <c r="E16" s="31"/>
      <c r="F16" s="31"/>
      <c r="G16" s="31"/>
      <c r="H16" s="374"/>
      <c r="I16" s="521"/>
    </row>
    <row r="17" spans="1:9" s="37" customFormat="1" ht="13">
      <c r="A17" s="31"/>
      <c r="B17" s="31"/>
      <c r="C17" s="370"/>
      <c r="D17" s="370"/>
      <c r="E17" s="31"/>
      <c r="F17" s="31"/>
      <c r="G17" s="31"/>
      <c r="H17" s="374"/>
      <c r="I17" s="521"/>
    </row>
    <row r="18" spans="1:9" s="37" customFormat="1" ht="13">
      <c r="A18" s="31"/>
      <c r="B18" s="31"/>
      <c r="C18" s="370"/>
      <c r="D18" s="370"/>
      <c r="E18" s="31"/>
      <c r="F18" s="31"/>
      <c r="G18" s="31"/>
      <c r="H18" s="374"/>
      <c r="I18" s="521"/>
    </row>
    <row r="19" spans="1:9" s="37" customFormat="1" ht="13">
      <c r="A19" s="31"/>
      <c r="B19" s="31"/>
      <c r="C19" s="370"/>
      <c r="D19" s="370"/>
      <c r="E19" s="31"/>
      <c r="F19" s="31"/>
      <c r="G19" s="31"/>
      <c r="H19" s="374"/>
      <c r="I19" s="521"/>
    </row>
    <row r="20" spans="1:9" s="37" customFormat="1" ht="13">
      <c r="A20" s="31"/>
      <c r="B20" s="31"/>
      <c r="C20" s="370"/>
      <c r="D20" s="370"/>
      <c r="E20" s="31"/>
      <c r="F20" s="31"/>
      <c r="G20" s="31"/>
      <c r="H20" s="374"/>
      <c r="I20" s="521"/>
    </row>
    <row r="21" spans="1:9" s="37" customFormat="1" ht="13">
      <c r="A21" s="31"/>
      <c r="B21" s="31"/>
      <c r="C21" s="370"/>
      <c r="D21" s="370"/>
      <c r="E21" s="31"/>
      <c r="F21" s="31"/>
      <c r="G21" s="31"/>
      <c r="H21" s="374"/>
      <c r="I21" s="521"/>
    </row>
    <row r="22" spans="1:9" s="37" customFormat="1" ht="13">
      <c r="A22" s="31"/>
      <c r="B22" s="31"/>
      <c r="C22" s="370"/>
      <c r="D22" s="370"/>
      <c r="E22" s="31"/>
      <c r="F22" s="31"/>
      <c r="G22" s="31"/>
      <c r="H22" s="374"/>
      <c r="I22" s="521"/>
    </row>
    <row r="23" spans="1:9" s="37" customFormat="1" ht="13">
      <c r="A23" s="31"/>
      <c r="B23" s="31"/>
      <c r="C23" s="370"/>
      <c r="D23" s="370"/>
      <c r="E23" s="31"/>
      <c r="F23" s="31"/>
      <c r="G23" s="31"/>
      <c r="H23" s="374"/>
      <c r="I23" s="521"/>
    </row>
    <row r="24" spans="1:9" s="37" customFormat="1" ht="13">
      <c r="A24" s="31"/>
      <c r="B24" s="31"/>
      <c r="C24" s="370"/>
      <c r="D24" s="370"/>
      <c r="E24" s="31"/>
      <c r="F24" s="31"/>
      <c r="G24" s="31"/>
      <c r="H24" s="374"/>
      <c r="I24" s="521"/>
    </row>
    <row r="25" spans="1:9" s="37" customFormat="1" ht="13">
      <c r="A25" s="31"/>
      <c r="B25" s="31"/>
      <c r="C25" s="370"/>
      <c r="D25" s="370"/>
      <c r="E25" s="31"/>
      <c r="F25" s="31"/>
      <c r="G25" s="31"/>
      <c r="H25" s="374"/>
      <c r="I25" s="521"/>
    </row>
    <row r="26" spans="1:9" s="37" customFormat="1" ht="13">
      <c r="A26" s="31"/>
      <c r="B26" s="31"/>
      <c r="C26" s="370"/>
      <c r="D26" s="370"/>
      <c r="E26" s="31"/>
      <c r="F26" s="31"/>
      <c r="G26" s="31"/>
      <c r="H26" s="374"/>
      <c r="I26" s="521"/>
    </row>
    <row r="27" spans="1:9" s="37" customFormat="1" ht="13">
      <c r="A27" s="31"/>
      <c r="B27" s="31"/>
      <c r="C27" s="370"/>
      <c r="D27" s="370"/>
      <c r="E27" s="31"/>
      <c r="F27" s="31"/>
      <c r="G27" s="31"/>
      <c r="H27" s="374"/>
      <c r="I27" s="521"/>
    </row>
    <row r="28" spans="1:9" s="37" customFormat="1" ht="13">
      <c r="A28" s="31"/>
      <c r="B28" s="31"/>
      <c r="C28" s="370"/>
      <c r="D28" s="370"/>
      <c r="E28" s="31"/>
      <c r="F28" s="31"/>
      <c r="G28" s="31"/>
      <c r="H28" s="374"/>
      <c r="I28" s="521"/>
    </row>
    <row r="29" spans="1:9" s="37" customFormat="1" ht="13">
      <c r="A29" s="31"/>
      <c r="B29" s="31"/>
      <c r="C29" s="370"/>
      <c r="D29" s="370"/>
      <c r="E29" s="31"/>
      <c r="F29" s="31"/>
      <c r="G29" s="31"/>
      <c r="H29" s="374"/>
      <c r="I29" s="521"/>
    </row>
    <row r="30" spans="1:9" s="37" customFormat="1" ht="13">
      <c r="A30" s="31"/>
      <c r="B30" s="31"/>
      <c r="C30" s="370"/>
      <c r="D30" s="370"/>
      <c r="E30" s="31"/>
      <c r="F30" s="31"/>
      <c r="G30" s="31"/>
      <c r="H30" s="374"/>
      <c r="I30" s="521"/>
    </row>
    <row r="31" spans="1:9" s="37" customFormat="1" ht="13">
      <c r="A31" s="31"/>
      <c r="B31" s="31"/>
      <c r="C31" s="370"/>
      <c r="D31" s="370"/>
      <c r="E31" s="31"/>
      <c r="F31" s="31"/>
      <c r="G31" s="31"/>
      <c r="H31" s="374"/>
      <c r="I31" s="521"/>
    </row>
    <row r="32" spans="1:9" s="37" customFormat="1" ht="13">
      <c r="A32" s="31"/>
      <c r="B32" s="31"/>
      <c r="C32" s="370"/>
      <c r="D32" s="370"/>
      <c r="E32" s="31"/>
      <c r="F32" s="31"/>
      <c r="G32" s="31"/>
      <c r="H32" s="374"/>
      <c r="I32" s="521"/>
    </row>
    <row r="33" spans="1:9" s="37" customFormat="1" ht="13">
      <c r="A33" s="31"/>
      <c r="B33" s="31"/>
      <c r="C33" s="370"/>
      <c r="D33" s="370"/>
      <c r="E33" s="31"/>
      <c r="F33" s="31"/>
      <c r="G33" s="31"/>
      <c r="H33" s="374"/>
      <c r="I33" s="521"/>
    </row>
    <row r="34" spans="1:9" s="37" customFormat="1" ht="13">
      <c r="A34" s="31"/>
      <c r="B34" s="31"/>
      <c r="C34" s="370"/>
      <c r="D34" s="370"/>
      <c r="E34" s="31"/>
      <c r="F34" s="31"/>
      <c r="G34" s="31"/>
      <c r="H34" s="374"/>
      <c r="I34" s="521"/>
    </row>
    <row r="35" spans="1:9" s="37" customFormat="1" ht="13">
      <c r="A35" s="31"/>
      <c r="B35" s="31"/>
      <c r="C35" s="370"/>
      <c r="D35" s="370"/>
      <c r="E35" s="31"/>
      <c r="F35" s="31"/>
      <c r="G35" s="31"/>
      <c r="H35" s="374"/>
      <c r="I35" s="521"/>
    </row>
    <row r="36" spans="1:9" s="37" customFormat="1" ht="13">
      <c r="A36" s="31"/>
      <c r="B36" s="31"/>
      <c r="C36" s="370"/>
      <c r="D36" s="370"/>
      <c r="E36" s="31"/>
      <c r="F36" s="31"/>
      <c r="G36" s="31"/>
      <c r="H36" s="374"/>
      <c r="I36" s="521"/>
    </row>
    <row r="37" spans="1:9" s="37" customFormat="1" ht="13">
      <c r="A37" s="36"/>
      <c r="B37" s="36"/>
      <c r="C37" s="371"/>
      <c r="D37" s="371"/>
      <c r="E37" s="371"/>
      <c r="F37" s="36"/>
      <c r="G37" s="36"/>
      <c r="H37" s="36"/>
    </row>
    <row r="38" spans="1:9" s="37" customFormat="1" ht="13">
      <c r="A38" s="36"/>
      <c r="B38" s="36"/>
      <c r="C38" s="371"/>
      <c r="D38" s="371"/>
      <c r="E38" s="371"/>
      <c r="F38" s="36"/>
      <c r="G38" s="36"/>
      <c r="H38" s="36"/>
    </row>
    <row r="39" spans="1:9" s="37" customFormat="1" ht="13">
      <c r="A39" s="36"/>
      <c r="B39" s="36"/>
      <c r="C39" s="371"/>
      <c r="D39" s="371"/>
      <c r="E39" s="371"/>
      <c r="F39" s="36"/>
      <c r="G39" s="36"/>
      <c r="H39" s="36"/>
    </row>
    <row r="40" spans="1:9" s="37" customFormat="1" ht="13">
      <c r="A40" s="36"/>
      <c r="B40" s="36"/>
      <c r="C40" s="371"/>
      <c r="D40" s="371"/>
      <c r="E40" s="371"/>
      <c r="F40" s="36"/>
      <c r="G40" s="36"/>
      <c r="H40" s="36"/>
    </row>
  </sheetData>
  <sheetProtection formatColumns="0" formatRows="0" insertRows="0" selectLockedCells="1"/>
  <mergeCells count="7">
    <mergeCell ref="A1:F1"/>
    <mergeCell ref="A9:H9"/>
    <mergeCell ref="A8:H8"/>
    <mergeCell ref="B3:E3"/>
    <mergeCell ref="B4:E4"/>
    <mergeCell ref="B5:E5"/>
    <mergeCell ref="B6:E6"/>
  </mergeCells>
  <printOptions horizontalCentered="1"/>
  <pageMargins left="0.25" right="0.25" top="0.75" bottom="0.75" header="0.3" footer="0.3"/>
  <pageSetup scale="85" orientation="landscape" r:id="rId1"/>
  <headerFooter>
    <oddFooter>&amp;L&amp;9&amp;F&amp;C&amp;9Page &amp;P of &amp;N&amp;R&amp;9&amp;A</oddFooter>
  </headerFooter>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2">
    <tabColor rgb="FF00B0F0"/>
  </sheetPr>
  <dimension ref="A1:L28"/>
  <sheetViews>
    <sheetView topLeftCell="B1" zoomScale="70" zoomScaleNormal="70" workbookViewId="0">
      <selection activeCell="D21" sqref="D21"/>
    </sheetView>
  </sheetViews>
  <sheetFormatPr defaultColWidth="9.1796875" defaultRowHeight="14.5"/>
  <cols>
    <col min="1" max="1" width="11.7265625" style="96" hidden="1" customWidth="1"/>
    <col min="2" max="2" width="4.453125" style="97" customWidth="1"/>
    <col min="3" max="4" width="11.1796875" style="96" customWidth="1"/>
    <col min="5" max="5" width="9.1796875" style="97"/>
    <col min="6" max="6" width="11.54296875" style="97" bestFit="1" customWidth="1"/>
    <col min="7" max="12" width="9.1796875" style="97"/>
    <col min="13" max="16384" width="9.1796875" style="96"/>
  </cols>
  <sheetData>
    <row r="1" spans="1:12">
      <c r="E1" s="1148" t="s">
        <v>169</v>
      </c>
      <c r="F1" s="1148"/>
      <c r="G1" s="1148"/>
      <c r="H1" s="1148"/>
      <c r="I1" s="1148"/>
      <c r="J1" s="1148"/>
      <c r="K1" s="1148"/>
      <c r="L1" s="1148"/>
    </row>
    <row r="2" spans="1:12">
      <c r="E2" s="98">
        <v>1</v>
      </c>
      <c r="F2" s="98">
        <v>2</v>
      </c>
      <c r="G2" s="98">
        <v>3</v>
      </c>
      <c r="H2" s="98">
        <v>4</v>
      </c>
      <c r="I2" s="98">
        <v>5</v>
      </c>
      <c r="J2" s="98">
        <v>6</v>
      </c>
      <c r="K2" s="98">
        <v>7</v>
      </c>
      <c r="L2" s="98">
        <v>8</v>
      </c>
    </row>
    <row r="3" spans="1:12">
      <c r="A3" s="635" t="s">
        <v>173</v>
      </c>
      <c r="B3" s="98"/>
      <c r="C3" s="99" t="s">
        <v>166</v>
      </c>
      <c r="D3" s="99" t="s">
        <v>167</v>
      </c>
      <c r="E3" s="99">
        <v>0.4</v>
      </c>
      <c r="F3" s="99">
        <v>0.65</v>
      </c>
      <c r="G3" s="100">
        <v>1</v>
      </c>
      <c r="H3" s="99">
        <v>1.5</v>
      </c>
      <c r="I3" s="99">
        <v>2.5</v>
      </c>
      <c r="J3" s="100">
        <v>4</v>
      </c>
      <c r="K3" s="99">
        <v>6.5</v>
      </c>
      <c r="L3" s="99">
        <v>10</v>
      </c>
    </row>
    <row r="4" spans="1:12">
      <c r="A4" s="635" t="str">
        <f>IF(AND($D$22&gt;=C4,$C$28&lt;=D4),"Yes","No")</f>
        <v>No</v>
      </c>
      <c r="B4" s="98">
        <v>1</v>
      </c>
      <c r="C4" s="101">
        <v>2</v>
      </c>
      <c r="D4" s="101">
        <v>8</v>
      </c>
      <c r="E4" s="102" t="s">
        <v>741</v>
      </c>
      <c r="F4" s="102" t="s">
        <v>741</v>
      </c>
      <c r="G4" s="102" t="s">
        <v>741</v>
      </c>
      <c r="H4" s="102" t="s">
        <v>741</v>
      </c>
      <c r="I4" s="102">
        <v>5</v>
      </c>
      <c r="J4" s="102">
        <v>3</v>
      </c>
      <c r="K4" s="102">
        <v>2</v>
      </c>
      <c r="L4" s="102">
        <v>2</v>
      </c>
    </row>
    <row r="5" spans="1:12">
      <c r="A5" s="635" t="str">
        <f t="shared" ref="A5:A18" si="0">IF(AND($D$22&gt;=C5,$D$22&lt;=D5),"Yes","No")</f>
        <v>No</v>
      </c>
      <c r="B5" s="98">
        <v>2</v>
      </c>
      <c r="C5" s="101">
        <v>9</v>
      </c>
      <c r="D5" s="101">
        <v>15</v>
      </c>
      <c r="E5" s="102" t="s">
        <v>741</v>
      </c>
      <c r="F5" s="102" t="s">
        <v>741</v>
      </c>
      <c r="G5" s="102">
        <v>13</v>
      </c>
      <c r="H5" s="102">
        <v>8</v>
      </c>
      <c r="I5" s="102">
        <v>5</v>
      </c>
      <c r="J5" s="102">
        <v>3</v>
      </c>
      <c r="K5" s="102">
        <v>2</v>
      </c>
      <c r="L5" s="102">
        <v>2</v>
      </c>
    </row>
    <row r="6" spans="1:12">
      <c r="A6" s="635" t="str">
        <f t="shared" si="0"/>
        <v>No</v>
      </c>
      <c r="B6" s="98">
        <v>3</v>
      </c>
      <c r="C6" s="101">
        <v>16</v>
      </c>
      <c r="D6" s="101">
        <v>25</v>
      </c>
      <c r="E6" s="102" t="s">
        <v>741</v>
      </c>
      <c r="F6" s="102">
        <v>20</v>
      </c>
      <c r="G6" s="102">
        <v>13</v>
      </c>
      <c r="H6" s="102">
        <v>8</v>
      </c>
      <c r="I6" s="102">
        <v>5</v>
      </c>
      <c r="J6" s="102">
        <v>3</v>
      </c>
      <c r="K6" s="102">
        <v>3</v>
      </c>
      <c r="L6" s="102">
        <v>2</v>
      </c>
    </row>
    <row r="7" spans="1:12">
      <c r="A7" s="635" t="str">
        <f t="shared" si="0"/>
        <v>No</v>
      </c>
      <c r="B7" s="98">
        <v>4</v>
      </c>
      <c r="C7" s="101">
        <v>26</v>
      </c>
      <c r="D7" s="101">
        <v>50</v>
      </c>
      <c r="E7" s="102">
        <v>32</v>
      </c>
      <c r="F7" s="102">
        <v>20</v>
      </c>
      <c r="G7" s="102">
        <v>13</v>
      </c>
      <c r="H7" s="102">
        <v>8</v>
      </c>
      <c r="I7" s="102">
        <v>5</v>
      </c>
      <c r="J7" s="102">
        <v>5</v>
      </c>
      <c r="K7" s="102">
        <v>5</v>
      </c>
      <c r="L7" s="102">
        <v>3</v>
      </c>
    </row>
    <row r="8" spans="1:12">
      <c r="A8" s="635" t="str">
        <f t="shared" si="0"/>
        <v>No</v>
      </c>
      <c r="B8" s="98">
        <v>5</v>
      </c>
      <c r="C8" s="101">
        <v>51</v>
      </c>
      <c r="D8" s="101">
        <v>90</v>
      </c>
      <c r="E8" s="102">
        <v>32</v>
      </c>
      <c r="F8" s="102">
        <v>20</v>
      </c>
      <c r="G8" s="102">
        <v>13</v>
      </c>
      <c r="H8" s="102">
        <v>8</v>
      </c>
      <c r="I8" s="102">
        <v>7</v>
      </c>
      <c r="J8" s="102">
        <v>6</v>
      </c>
      <c r="K8" s="102">
        <v>5</v>
      </c>
      <c r="L8" s="102">
        <v>4</v>
      </c>
    </row>
    <row r="9" spans="1:12">
      <c r="A9" s="635" t="str">
        <f t="shared" si="0"/>
        <v>No</v>
      </c>
      <c r="B9" s="98">
        <v>6</v>
      </c>
      <c r="C9" s="101">
        <v>91</v>
      </c>
      <c r="D9" s="101">
        <v>150</v>
      </c>
      <c r="E9" s="102">
        <v>32</v>
      </c>
      <c r="F9" s="102">
        <v>20</v>
      </c>
      <c r="G9" s="102">
        <v>13</v>
      </c>
      <c r="H9" s="102">
        <v>12</v>
      </c>
      <c r="I9" s="102">
        <v>11</v>
      </c>
      <c r="J9" s="102">
        <v>7</v>
      </c>
      <c r="K9" s="102">
        <v>6</v>
      </c>
      <c r="L9" s="102">
        <v>5</v>
      </c>
    </row>
    <row r="10" spans="1:12">
      <c r="A10" s="635" t="str">
        <f t="shared" si="0"/>
        <v>No</v>
      </c>
      <c r="B10" s="98">
        <v>7</v>
      </c>
      <c r="C10" s="101">
        <v>151</v>
      </c>
      <c r="D10" s="101">
        <v>280</v>
      </c>
      <c r="E10" s="102">
        <v>32</v>
      </c>
      <c r="F10" s="102">
        <v>20</v>
      </c>
      <c r="G10" s="102">
        <v>20</v>
      </c>
      <c r="H10" s="102">
        <v>19</v>
      </c>
      <c r="I10" s="102">
        <v>13</v>
      </c>
      <c r="J10" s="102">
        <v>10</v>
      </c>
      <c r="K10" s="102">
        <v>7</v>
      </c>
      <c r="L10" s="102">
        <v>6</v>
      </c>
    </row>
    <row r="11" spans="1:12">
      <c r="A11" s="635" t="str">
        <f t="shared" si="0"/>
        <v>No</v>
      </c>
      <c r="B11" s="98">
        <v>8</v>
      </c>
      <c r="C11" s="101">
        <v>281</v>
      </c>
      <c r="D11" s="101">
        <v>500</v>
      </c>
      <c r="E11" s="102">
        <v>48</v>
      </c>
      <c r="F11" s="102">
        <v>47</v>
      </c>
      <c r="G11" s="102">
        <v>29</v>
      </c>
      <c r="H11" s="102">
        <v>21</v>
      </c>
      <c r="I11" s="102">
        <v>16</v>
      </c>
      <c r="J11" s="102">
        <v>11</v>
      </c>
      <c r="K11" s="102">
        <v>9</v>
      </c>
      <c r="L11" s="102">
        <v>7</v>
      </c>
    </row>
    <row r="12" spans="1:12">
      <c r="A12" s="635" t="str">
        <f t="shared" si="0"/>
        <v>No</v>
      </c>
      <c r="B12" s="98">
        <v>9</v>
      </c>
      <c r="C12" s="101">
        <v>501</v>
      </c>
      <c r="D12" s="101">
        <v>1200</v>
      </c>
      <c r="E12" s="102">
        <v>73</v>
      </c>
      <c r="F12" s="102">
        <v>47</v>
      </c>
      <c r="G12" s="102">
        <v>34</v>
      </c>
      <c r="H12" s="102">
        <v>27</v>
      </c>
      <c r="I12" s="102">
        <v>19</v>
      </c>
      <c r="J12" s="102">
        <v>15</v>
      </c>
      <c r="K12" s="102">
        <v>11</v>
      </c>
      <c r="L12" s="102">
        <v>8</v>
      </c>
    </row>
    <row r="13" spans="1:12">
      <c r="A13" s="635" t="str">
        <f t="shared" si="0"/>
        <v>No</v>
      </c>
      <c r="B13" s="98">
        <v>10</v>
      </c>
      <c r="C13" s="101">
        <v>1201</v>
      </c>
      <c r="D13" s="101">
        <v>3200</v>
      </c>
      <c r="E13" s="102">
        <v>73</v>
      </c>
      <c r="F13" s="102">
        <v>53</v>
      </c>
      <c r="G13" s="102">
        <v>42</v>
      </c>
      <c r="H13" s="102">
        <v>35</v>
      </c>
      <c r="I13" s="102">
        <v>23</v>
      </c>
      <c r="J13" s="102">
        <v>18</v>
      </c>
      <c r="K13" s="102">
        <v>13</v>
      </c>
      <c r="L13" s="102">
        <v>9</v>
      </c>
    </row>
    <row r="14" spans="1:12">
      <c r="A14" s="635" t="str">
        <f t="shared" si="0"/>
        <v>No</v>
      </c>
      <c r="B14" s="98">
        <v>11</v>
      </c>
      <c r="C14" s="101">
        <v>3201</v>
      </c>
      <c r="D14" s="101">
        <v>10000</v>
      </c>
      <c r="E14" s="102">
        <v>86</v>
      </c>
      <c r="F14" s="102">
        <v>68</v>
      </c>
      <c r="G14" s="102">
        <v>50</v>
      </c>
      <c r="H14" s="102">
        <v>38</v>
      </c>
      <c r="I14" s="102">
        <v>29</v>
      </c>
      <c r="J14" s="102">
        <v>22</v>
      </c>
      <c r="K14" s="102">
        <v>15</v>
      </c>
      <c r="L14" s="102">
        <v>9</v>
      </c>
    </row>
    <row r="15" spans="1:12">
      <c r="A15" s="635" t="str">
        <f t="shared" si="0"/>
        <v>No</v>
      </c>
      <c r="B15" s="98">
        <v>12</v>
      </c>
      <c r="C15" s="101">
        <v>10001</v>
      </c>
      <c r="D15" s="101">
        <v>35000</v>
      </c>
      <c r="E15" s="102">
        <v>108</v>
      </c>
      <c r="F15" s="102">
        <v>77</v>
      </c>
      <c r="G15" s="102">
        <v>60</v>
      </c>
      <c r="H15" s="102">
        <v>46</v>
      </c>
      <c r="I15" s="102">
        <v>35</v>
      </c>
      <c r="J15" s="102">
        <v>29</v>
      </c>
      <c r="K15" s="102">
        <v>15</v>
      </c>
      <c r="L15" s="102">
        <v>9</v>
      </c>
    </row>
    <row r="16" spans="1:12">
      <c r="A16" s="635" t="str">
        <f t="shared" si="0"/>
        <v>No</v>
      </c>
      <c r="B16" s="98">
        <v>13</v>
      </c>
      <c r="C16" s="101">
        <v>35001</v>
      </c>
      <c r="D16" s="101">
        <v>150000</v>
      </c>
      <c r="E16" s="102">
        <v>123</v>
      </c>
      <c r="F16" s="102">
        <v>96</v>
      </c>
      <c r="G16" s="102">
        <v>74</v>
      </c>
      <c r="H16" s="102">
        <v>56</v>
      </c>
      <c r="I16" s="102">
        <v>40</v>
      </c>
      <c r="J16" s="102">
        <v>29</v>
      </c>
      <c r="K16" s="102">
        <v>15</v>
      </c>
      <c r="L16" s="102">
        <v>9</v>
      </c>
    </row>
    <row r="17" spans="1:12">
      <c r="A17" s="635" t="str">
        <f t="shared" si="0"/>
        <v>No</v>
      </c>
      <c r="B17" s="98">
        <v>14</v>
      </c>
      <c r="C17" s="101">
        <v>150001</v>
      </c>
      <c r="D17" s="101">
        <v>500000</v>
      </c>
      <c r="E17" s="102">
        <v>156</v>
      </c>
      <c r="F17" s="102">
        <v>119</v>
      </c>
      <c r="G17" s="102">
        <v>90</v>
      </c>
      <c r="H17" s="102">
        <v>64</v>
      </c>
      <c r="I17" s="102">
        <v>40</v>
      </c>
      <c r="J17" s="102">
        <v>29</v>
      </c>
      <c r="K17" s="102">
        <v>15</v>
      </c>
      <c r="L17" s="102">
        <v>9</v>
      </c>
    </row>
    <row r="18" spans="1:12">
      <c r="A18" s="635" t="str">
        <f t="shared" si="0"/>
        <v>No</v>
      </c>
      <c r="B18" s="98">
        <v>15</v>
      </c>
      <c r="C18" s="101">
        <v>500001</v>
      </c>
      <c r="D18" s="101">
        <v>1000000</v>
      </c>
      <c r="E18" s="102">
        <v>189</v>
      </c>
      <c r="F18" s="102">
        <v>143</v>
      </c>
      <c r="G18" s="102">
        <v>102</v>
      </c>
      <c r="H18" s="102">
        <v>64</v>
      </c>
      <c r="I18" s="102">
        <v>40</v>
      </c>
      <c r="J18" s="102">
        <v>29</v>
      </c>
      <c r="K18" s="102">
        <v>15</v>
      </c>
      <c r="L18" s="102">
        <v>9</v>
      </c>
    </row>
    <row r="19" spans="1:12" hidden="1">
      <c r="E19" s="97" t="str">
        <f t="shared" ref="E19:L19" si="1">IF($D$21=E3,"Yes","No")</f>
        <v>No</v>
      </c>
      <c r="F19" s="97" t="str">
        <f t="shared" si="1"/>
        <v>No</v>
      </c>
      <c r="G19" s="97" t="str">
        <f t="shared" si="1"/>
        <v>No</v>
      </c>
      <c r="H19" s="97" t="str">
        <f t="shared" si="1"/>
        <v>No</v>
      </c>
      <c r="I19" s="97" t="str">
        <f t="shared" si="1"/>
        <v>No</v>
      </c>
      <c r="J19" s="97" t="str">
        <f t="shared" si="1"/>
        <v>No</v>
      </c>
      <c r="K19" s="97" t="str">
        <f t="shared" si="1"/>
        <v>No</v>
      </c>
      <c r="L19" s="97" t="str">
        <f t="shared" si="1"/>
        <v>No</v>
      </c>
    </row>
    <row r="21" spans="1:12">
      <c r="C21" s="96" t="s">
        <v>169</v>
      </c>
      <c r="D21" s="107" t="s">
        <v>17</v>
      </c>
    </row>
    <row r="22" spans="1:12">
      <c r="C22" s="96" t="s">
        <v>172</v>
      </c>
      <c r="D22" s="107" t="s">
        <v>17</v>
      </c>
    </row>
    <row r="23" spans="1:12">
      <c r="C23" s="103" t="s">
        <v>168</v>
      </c>
      <c r="D23" s="104" t="e">
        <f>INDEX(E4:L18,D27,D28)</f>
        <v>#N/A</v>
      </c>
    </row>
    <row r="25" spans="1:12">
      <c r="C25" s="673" t="s">
        <v>865</v>
      </c>
    </row>
    <row r="26" spans="1:12" hidden="1">
      <c r="C26" s="96" t="s">
        <v>174</v>
      </c>
      <c r="D26" s="97" t="e">
        <f>VLOOKUP(D22,C4:D18,2,TRUE)</f>
        <v>#N/A</v>
      </c>
    </row>
    <row r="27" spans="1:12" hidden="1">
      <c r="C27" s="96" t="s">
        <v>170</v>
      </c>
      <c r="D27" s="97" t="e">
        <f>MATCH(D26,D4:D18,0)</f>
        <v>#N/A</v>
      </c>
    </row>
    <row r="28" spans="1:12" hidden="1">
      <c r="C28" s="96" t="s">
        <v>171</v>
      </c>
      <c r="D28" s="97" t="e">
        <f>MATCH(D21,E3:L3,0)</f>
        <v>#N/A</v>
      </c>
    </row>
  </sheetData>
  <sheetProtection algorithmName="SHA-512" hashValue="zablLIAw3rCo6/L9xASGSz4+QwDBpOMRlF1tsf1xftX/ZvAWQlMHEtcPAWiVk6NAslpBldT30epbykapW3E6zA==" saltValue="Wvnqn8LE8n6yRbzkVb1Zkw==" spinCount="100000" sheet="1" objects="1" scenarios="1" selectLockedCells="1"/>
  <mergeCells count="1">
    <mergeCell ref="E1:L1"/>
  </mergeCells>
  <pageMargins left="0.7" right="0.7" top="0.75" bottom="0.75" header="0.3" footer="0.3"/>
  <pageSetup scale="75" orientation="portrait" r:id="rId1"/>
  <headerFooter>
    <oddFooter>&amp;L&amp;9&amp;F&amp;C&amp;9Page &amp;P of &amp;N&amp;R&amp;9&amp;A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3">
    <tabColor rgb="FFFFFF00"/>
  </sheetPr>
  <dimension ref="A1:U151"/>
  <sheetViews>
    <sheetView workbookViewId="0">
      <selection activeCell="A11" sqref="A11"/>
    </sheetView>
  </sheetViews>
  <sheetFormatPr defaultColWidth="0" defaultRowHeight="0" customHeight="1" zeroHeight="1"/>
  <cols>
    <col min="1" max="1" width="13.1796875" style="111" customWidth="1"/>
    <col min="2" max="2" width="34" style="111" customWidth="1"/>
    <col min="3" max="4" width="7.1796875" style="111" customWidth="1"/>
    <col min="5" max="5" width="19" style="111" customWidth="1"/>
    <col min="6" max="6" width="10.453125" style="111" customWidth="1"/>
    <col min="7" max="7" width="7.54296875" style="111" customWidth="1"/>
    <col min="8" max="8" width="10.453125" style="111" customWidth="1"/>
    <col min="9" max="18" width="7.54296875" style="111" customWidth="1"/>
    <col min="19" max="19" width="7.54296875" style="112" customWidth="1"/>
    <col min="20" max="20" width="8.54296875" style="113" customWidth="1"/>
    <col min="21" max="21" width="7.54296875" style="113" customWidth="1"/>
    <col min="22" max="251" width="9.1796875" style="111" customWidth="1"/>
    <col min="252" max="252" width="5.54296875" style="111" customWidth="1"/>
    <col min="253" max="253" width="30.54296875" style="111" customWidth="1"/>
    <col min="254" max="255" width="6.54296875" style="111" customWidth="1"/>
    <col min="256" max="256" width="40.54296875" style="111" customWidth="1"/>
    <col min="257" max="257" width="6.54296875" style="111" customWidth="1"/>
    <col min="258" max="258" width="9.1796875" style="111" customWidth="1"/>
    <col min="259" max="268" width="9.54296875" style="111" customWidth="1"/>
    <col min="269" max="269" width="1.54296875" style="111" customWidth="1"/>
    <col min="270" max="507" width="0" style="111" hidden="1"/>
    <col min="508" max="508" width="5.54296875" style="111" customWidth="1"/>
    <col min="509" max="509" width="30.54296875" style="111" customWidth="1"/>
    <col min="510" max="511" width="6.54296875" style="111" customWidth="1"/>
    <col min="512" max="512" width="40.54296875" style="111" customWidth="1"/>
    <col min="513" max="513" width="6.54296875" style="111" customWidth="1"/>
    <col min="514" max="514" width="9.1796875" style="111" customWidth="1"/>
    <col min="515" max="524" width="9.54296875" style="111" customWidth="1"/>
    <col min="525" max="525" width="1.54296875" style="111" customWidth="1"/>
    <col min="526" max="763" width="0" style="111" hidden="1"/>
    <col min="764" max="764" width="5.54296875" style="111" customWidth="1"/>
    <col min="765" max="765" width="30.54296875" style="111" customWidth="1"/>
    <col min="766" max="767" width="6.54296875" style="111" customWidth="1"/>
    <col min="768" max="768" width="40.54296875" style="111" customWidth="1"/>
    <col min="769" max="769" width="6.54296875" style="111" customWidth="1"/>
    <col min="770" max="770" width="9.1796875" style="111" customWidth="1"/>
    <col min="771" max="780" width="9.54296875" style="111" customWidth="1"/>
    <col min="781" max="781" width="1.54296875" style="111" customWidth="1"/>
    <col min="782" max="1019" width="0" style="111" hidden="1"/>
    <col min="1020" max="1020" width="5.54296875" style="111" customWidth="1"/>
    <col min="1021" max="1021" width="30.54296875" style="111" customWidth="1"/>
    <col min="1022" max="1023" width="6.54296875" style="111" customWidth="1"/>
    <col min="1024" max="1024" width="40.54296875" style="111" customWidth="1"/>
    <col min="1025" max="1025" width="6.54296875" style="111" customWidth="1"/>
    <col min="1026" max="1026" width="9.1796875" style="111" customWidth="1"/>
    <col min="1027" max="1036" width="9.54296875" style="111" customWidth="1"/>
    <col min="1037" max="1037" width="1.54296875" style="111" customWidth="1"/>
    <col min="1038" max="1275" width="0" style="111" hidden="1"/>
    <col min="1276" max="1276" width="5.54296875" style="111" customWidth="1"/>
    <col min="1277" max="1277" width="30.54296875" style="111" customWidth="1"/>
    <col min="1278" max="1279" width="6.54296875" style="111" customWidth="1"/>
    <col min="1280" max="1280" width="40.54296875" style="111" customWidth="1"/>
    <col min="1281" max="1281" width="6.54296875" style="111" customWidth="1"/>
    <col min="1282" max="1282" width="9.1796875" style="111" customWidth="1"/>
    <col min="1283" max="1292" width="9.54296875" style="111" customWidth="1"/>
    <col min="1293" max="1293" width="1.54296875" style="111" customWidth="1"/>
    <col min="1294" max="1531" width="0" style="111" hidden="1"/>
    <col min="1532" max="1532" width="5.54296875" style="111" customWidth="1"/>
    <col min="1533" max="1533" width="30.54296875" style="111" customWidth="1"/>
    <col min="1534" max="1535" width="6.54296875" style="111" customWidth="1"/>
    <col min="1536" max="1536" width="40.54296875" style="111" customWidth="1"/>
    <col min="1537" max="1537" width="6.54296875" style="111" customWidth="1"/>
    <col min="1538" max="1538" width="9.1796875" style="111" customWidth="1"/>
    <col min="1539" max="1548" width="9.54296875" style="111" customWidth="1"/>
    <col min="1549" max="1549" width="1.54296875" style="111" customWidth="1"/>
    <col min="1550" max="1787" width="0" style="111" hidden="1"/>
    <col min="1788" max="1788" width="5.54296875" style="111" customWidth="1"/>
    <col min="1789" max="1789" width="30.54296875" style="111" customWidth="1"/>
    <col min="1790" max="1791" width="6.54296875" style="111" customWidth="1"/>
    <col min="1792" max="1792" width="40.54296875" style="111" customWidth="1"/>
    <col min="1793" max="1793" width="6.54296875" style="111" customWidth="1"/>
    <col min="1794" max="1794" width="9.1796875" style="111" customWidth="1"/>
    <col min="1795" max="1804" width="9.54296875" style="111" customWidth="1"/>
    <col min="1805" max="1805" width="1.54296875" style="111" customWidth="1"/>
    <col min="1806" max="2043" width="0" style="111" hidden="1"/>
    <col min="2044" max="2044" width="5.54296875" style="111" customWidth="1"/>
    <col min="2045" max="2045" width="30.54296875" style="111" customWidth="1"/>
    <col min="2046" max="2047" width="6.54296875" style="111" customWidth="1"/>
    <col min="2048" max="2048" width="40.54296875" style="111" customWidth="1"/>
    <col min="2049" max="2049" width="6.54296875" style="111" customWidth="1"/>
    <col min="2050" max="2050" width="9.1796875" style="111" customWidth="1"/>
    <col min="2051" max="2060" width="9.54296875" style="111" customWidth="1"/>
    <col min="2061" max="2061" width="1.54296875" style="111" customWidth="1"/>
    <col min="2062" max="2299" width="0" style="111" hidden="1"/>
    <col min="2300" max="2300" width="5.54296875" style="111" customWidth="1"/>
    <col min="2301" max="2301" width="30.54296875" style="111" customWidth="1"/>
    <col min="2302" max="2303" width="6.54296875" style="111" customWidth="1"/>
    <col min="2304" max="2304" width="40.54296875" style="111" customWidth="1"/>
    <col min="2305" max="2305" width="6.54296875" style="111" customWidth="1"/>
    <col min="2306" max="2306" width="9.1796875" style="111" customWidth="1"/>
    <col min="2307" max="2316" width="9.54296875" style="111" customWidth="1"/>
    <col min="2317" max="2317" width="1.54296875" style="111" customWidth="1"/>
    <col min="2318" max="2555" width="0" style="111" hidden="1"/>
    <col min="2556" max="2556" width="5.54296875" style="111" customWidth="1"/>
    <col min="2557" max="2557" width="30.54296875" style="111" customWidth="1"/>
    <col min="2558" max="2559" width="6.54296875" style="111" customWidth="1"/>
    <col min="2560" max="2560" width="40.54296875" style="111" customWidth="1"/>
    <col min="2561" max="2561" width="6.54296875" style="111" customWidth="1"/>
    <col min="2562" max="2562" width="9.1796875" style="111" customWidth="1"/>
    <col min="2563" max="2572" width="9.54296875" style="111" customWidth="1"/>
    <col min="2573" max="2573" width="1.54296875" style="111" customWidth="1"/>
    <col min="2574" max="2811" width="0" style="111" hidden="1"/>
    <col min="2812" max="2812" width="5.54296875" style="111" customWidth="1"/>
    <col min="2813" max="2813" width="30.54296875" style="111" customWidth="1"/>
    <col min="2814" max="2815" width="6.54296875" style="111" customWidth="1"/>
    <col min="2816" max="2816" width="40.54296875" style="111" customWidth="1"/>
    <col min="2817" max="2817" width="6.54296875" style="111" customWidth="1"/>
    <col min="2818" max="2818" width="9.1796875" style="111" customWidth="1"/>
    <col min="2819" max="2828" width="9.54296875" style="111" customWidth="1"/>
    <col min="2829" max="2829" width="1.54296875" style="111" customWidth="1"/>
    <col min="2830" max="3067" width="0" style="111" hidden="1"/>
    <col min="3068" max="3068" width="5.54296875" style="111" customWidth="1"/>
    <col min="3069" max="3069" width="30.54296875" style="111" customWidth="1"/>
    <col min="3070" max="3071" width="6.54296875" style="111" customWidth="1"/>
    <col min="3072" max="3072" width="40.54296875" style="111" customWidth="1"/>
    <col min="3073" max="3073" width="6.54296875" style="111" customWidth="1"/>
    <col min="3074" max="3074" width="9.1796875" style="111" customWidth="1"/>
    <col min="3075" max="3084" width="9.54296875" style="111" customWidth="1"/>
    <col min="3085" max="3085" width="1.54296875" style="111" customWidth="1"/>
    <col min="3086" max="3323" width="0" style="111" hidden="1"/>
    <col min="3324" max="3324" width="5.54296875" style="111" customWidth="1"/>
    <col min="3325" max="3325" width="30.54296875" style="111" customWidth="1"/>
    <col min="3326" max="3327" width="6.54296875" style="111" customWidth="1"/>
    <col min="3328" max="3328" width="40.54296875" style="111" customWidth="1"/>
    <col min="3329" max="3329" width="6.54296875" style="111" customWidth="1"/>
    <col min="3330" max="3330" width="9.1796875" style="111" customWidth="1"/>
    <col min="3331" max="3340" width="9.54296875" style="111" customWidth="1"/>
    <col min="3341" max="3341" width="1.54296875" style="111" customWidth="1"/>
    <col min="3342" max="3579" width="0" style="111" hidden="1"/>
    <col min="3580" max="3580" width="5.54296875" style="111" customWidth="1"/>
    <col min="3581" max="3581" width="30.54296875" style="111" customWidth="1"/>
    <col min="3582" max="3583" width="6.54296875" style="111" customWidth="1"/>
    <col min="3584" max="3584" width="40.54296875" style="111" customWidth="1"/>
    <col min="3585" max="3585" width="6.54296875" style="111" customWidth="1"/>
    <col min="3586" max="3586" width="9.1796875" style="111" customWidth="1"/>
    <col min="3587" max="3596" width="9.54296875" style="111" customWidth="1"/>
    <col min="3597" max="3597" width="1.54296875" style="111" customWidth="1"/>
    <col min="3598" max="3835" width="0" style="111" hidden="1"/>
    <col min="3836" max="3836" width="5.54296875" style="111" customWidth="1"/>
    <col min="3837" max="3837" width="30.54296875" style="111" customWidth="1"/>
    <col min="3838" max="3839" width="6.54296875" style="111" customWidth="1"/>
    <col min="3840" max="3840" width="40.54296875" style="111" customWidth="1"/>
    <col min="3841" max="3841" width="6.54296875" style="111" customWidth="1"/>
    <col min="3842" max="3842" width="9.1796875" style="111" customWidth="1"/>
    <col min="3843" max="3852" width="9.54296875" style="111" customWidth="1"/>
    <col min="3853" max="3853" width="1.54296875" style="111" customWidth="1"/>
    <col min="3854" max="4091" width="0" style="111" hidden="1"/>
    <col min="4092" max="4092" width="5.54296875" style="111" customWidth="1"/>
    <col min="4093" max="4093" width="30.54296875" style="111" customWidth="1"/>
    <col min="4094" max="4095" width="6.54296875" style="111" customWidth="1"/>
    <col min="4096" max="4096" width="40.54296875" style="111" customWidth="1"/>
    <col min="4097" max="4097" width="6.54296875" style="111" customWidth="1"/>
    <col min="4098" max="4098" width="9.1796875" style="111" customWidth="1"/>
    <col min="4099" max="4108" width="9.54296875" style="111" customWidth="1"/>
    <col min="4109" max="4109" width="1.54296875" style="111" customWidth="1"/>
    <col min="4110" max="4347" width="0" style="111" hidden="1"/>
    <col min="4348" max="4348" width="5.54296875" style="111" customWidth="1"/>
    <col min="4349" max="4349" width="30.54296875" style="111" customWidth="1"/>
    <col min="4350" max="4351" width="6.54296875" style="111" customWidth="1"/>
    <col min="4352" max="4352" width="40.54296875" style="111" customWidth="1"/>
    <col min="4353" max="4353" width="6.54296875" style="111" customWidth="1"/>
    <col min="4354" max="4354" width="9.1796875" style="111" customWidth="1"/>
    <col min="4355" max="4364" width="9.54296875" style="111" customWidth="1"/>
    <col min="4365" max="4365" width="1.54296875" style="111" customWidth="1"/>
    <col min="4366" max="4603" width="0" style="111" hidden="1"/>
    <col min="4604" max="4604" width="5.54296875" style="111" customWidth="1"/>
    <col min="4605" max="4605" width="30.54296875" style="111" customWidth="1"/>
    <col min="4606" max="4607" width="6.54296875" style="111" customWidth="1"/>
    <col min="4608" max="4608" width="40.54296875" style="111" customWidth="1"/>
    <col min="4609" max="4609" width="6.54296875" style="111" customWidth="1"/>
    <col min="4610" max="4610" width="9.1796875" style="111" customWidth="1"/>
    <col min="4611" max="4620" width="9.54296875" style="111" customWidth="1"/>
    <col min="4621" max="4621" width="1.54296875" style="111" customWidth="1"/>
    <col min="4622" max="4859" width="0" style="111" hidden="1"/>
    <col min="4860" max="4860" width="5.54296875" style="111" customWidth="1"/>
    <col min="4861" max="4861" width="30.54296875" style="111" customWidth="1"/>
    <col min="4862" max="4863" width="6.54296875" style="111" customWidth="1"/>
    <col min="4864" max="4864" width="40.54296875" style="111" customWidth="1"/>
    <col min="4865" max="4865" width="6.54296875" style="111" customWidth="1"/>
    <col min="4866" max="4866" width="9.1796875" style="111" customWidth="1"/>
    <col min="4867" max="4876" width="9.54296875" style="111" customWidth="1"/>
    <col min="4877" max="4877" width="1.54296875" style="111" customWidth="1"/>
    <col min="4878" max="5115" width="0" style="111" hidden="1"/>
    <col min="5116" max="5116" width="5.54296875" style="111" customWidth="1"/>
    <col min="5117" max="5117" width="30.54296875" style="111" customWidth="1"/>
    <col min="5118" max="5119" width="6.54296875" style="111" customWidth="1"/>
    <col min="5120" max="5120" width="40.54296875" style="111" customWidth="1"/>
    <col min="5121" max="5121" width="6.54296875" style="111" customWidth="1"/>
    <col min="5122" max="5122" width="9.1796875" style="111" customWidth="1"/>
    <col min="5123" max="5132" width="9.54296875" style="111" customWidth="1"/>
    <col min="5133" max="5133" width="1.54296875" style="111" customWidth="1"/>
    <col min="5134" max="5371" width="0" style="111" hidden="1"/>
    <col min="5372" max="5372" width="5.54296875" style="111" customWidth="1"/>
    <col min="5373" max="5373" width="30.54296875" style="111" customWidth="1"/>
    <col min="5374" max="5375" width="6.54296875" style="111" customWidth="1"/>
    <col min="5376" max="5376" width="40.54296875" style="111" customWidth="1"/>
    <col min="5377" max="5377" width="6.54296875" style="111" customWidth="1"/>
    <col min="5378" max="5378" width="9.1796875" style="111" customWidth="1"/>
    <col min="5379" max="5388" width="9.54296875" style="111" customWidth="1"/>
    <col min="5389" max="5389" width="1.54296875" style="111" customWidth="1"/>
    <col min="5390" max="5627" width="0" style="111" hidden="1"/>
    <col min="5628" max="5628" width="5.54296875" style="111" customWidth="1"/>
    <col min="5629" max="5629" width="30.54296875" style="111" customWidth="1"/>
    <col min="5630" max="5631" width="6.54296875" style="111" customWidth="1"/>
    <col min="5632" max="5632" width="40.54296875" style="111" customWidth="1"/>
    <col min="5633" max="5633" width="6.54296875" style="111" customWidth="1"/>
    <col min="5634" max="5634" width="9.1796875" style="111" customWidth="1"/>
    <col min="5635" max="5644" width="9.54296875" style="111" customWidth="1"/>
    <col min="5645" max="5645" width="1.54296875" style="111" customWidth="1"/>
    <col min="5646" max="5883" width="0" style="111" hidden="1"/>
    <col min="5884" max="5884" width="5.54296875" style="111" customWidth="1"/>
    <col min="5885" max="5885" width="30.54296875" style="111" customWidth="1"/>
    <col min="5886" max="5887" width="6.54296875" style="111" customWidth="1"/>
    <col min="5888" max="5888" width="40.54296875" style="111" customWidth="1"/>
    <col min="5889" max="5889" width="6.54296875" style="111" customWidth="1"/>
    <col min="5890" max="5890" width="9.1796875" style="111" customWidth="1"/>
    <col min="5891" max="5900" width="9.54296875" style="111" customWidth="1"/>
    <col min="5901" max="5901" width="1.54296875" style="111" customWidth="1"/>
    <col min="5902" max="6139" width="0" style="111" hidden="1"/>
    <col min="6140" max="6140" width="5.54296875" style="111" customWidth="1"/>
    <col min="6141" max="6141" width="30.54296875" style="111" customWidth="1"/>
    <col min="6142" max="6143" width="6.54296875" style="111" customWidth="1"/>
    <col min="6144" max="6144" width="40.54296875" style="111" customWidth="1"/>
    <col min="6145" max="6145" width="6.54296875" style="111" customWidth="1"/>
    <col min="6146" max="6146" width="9.1796875" style="111" customWidth="1"/>
    <col min="6147" max="6156" width="9.54296875" style="111" customWidth="1"/>
    <col min="6157" max="6157" width="1.54296875" style="111" customWidth="1"/>
    <col min="6158" max="6395" width="0" style="111" hidden="1"/>
    <col min="6396" max="6396" width="5.54296875" style="111" customWidth="1"/>
    <col min="6397" max="6397" width="30.54296875" style="111" customWidth="1"/>
    <col min="6398" max="6399" width="6.54296875" style="111" customWidth="1"/>
    <col min="6400" max="6400" width="40.54296875" style="111" customWidth="1"/>
    <col min="6401" max="6401" width="6.54296875" style="111" customWidth="1"/>
    <col min="6402" max="6402" width="9.1796875" style="111" customWidth="1"/>
    <col min="6403" max="6412" width="9.54296875" style="111" customWidth="1"/>
    <col min="6413" max="6413" width="1.54296875" style="111" customWidth="1"/>
    <col min="6414" max="6651" width="0" style="111" hidden="1"/>
    <col min="6652" max="6652" width="5.54296875" style="111" customWidth="1"/>
    <col min="6653" max="6653" width="30.54296875" style="111" customWidth="1"/>
    <col min="6654" max="6655" width="6.54296875" style="111" customWidth="1"/>
    <col min="6656" max="6656" width="40.54296875" style="111" customWidth="1"/>
    <col min="6657" max="6657" width="6.54296875" style="111" customWidth="1"/>
    <col min="6658" max="6658" width="9.1796875" style="111" customWidth="1"/>
    <col min="6659" max="6668" width="9.54296875" style="111" customWidth="1"/>
    <col min="6669" max="6669" width="1.54296875" style="111" customWidth="1"/>
    <col min="6670" max="6907" width="0" style="111" hidden="1"/>
    <col min="6908" max="6908" width="5.54296875" style="111" customWidth="1"/>
    <col min="6909" max="6909" width="30.54296875" style="111" customWidth="1"/>
    <col min="6910" max="6911" width="6.54296875" style="111" customWidth="1"/>
    <col min="6912" max="6912" width="40.54296875" style="111" customWidth="1"/>
    <col min="6913" max="6913" width="6.54296875" style="111" customWidth="1"/>
    <col min="6914" max="6914" width="9.1796875" style="111" customWidth="1"/>
    <col min="6915" max="6924" width="9.54296875" style="111" customWidth="1"/>
    <col min="6925" max="6925" width="1.54296875" style="111" customWidth="1"/>
    <col min="6926" max="7163" width="0" style="111" hidden="1"/>
    <col min="7164" max="7164" width="5.54296875" style="111" customWidth="1"/>
    <col min="7165" max="7165" width="30.54296875" style="111" customWidth="1"/>
    <col min="7166" max="7167" width="6.54296875" style="111" customWidth="1"/>
    <col min="7168" max="7168" width="40.54296875" style="111" customWidth="1"/>
    <col min="7169" max="7169" width="6.54296875" style="111" customWidth="1"/>
    <col min="7170" max="7170" width="9.1796875" style="111" customWidth="1"/>
    <col min="7171" max="7180" width="9.54296875" style="111" customWidth="1"/>
    <col min="7181" max="7181" width="1.54296875" style="111" customWidth="1"/>
    <col min="7182" max="7419" width="0" style="111" hidden="1"/>
    <col min="7420" max="7420" width="5.54296875" style="111" customWidth="1"/>
    <col min="7421" max="7421" width="30.54296875" style="111" customWidth="1"/>
    <col min="7422" max="7423" width="6.54296875" style="111" customWidth="1"/>
    <col min="7424" max="7424" width="40.54296875" style="111" customWidth="1"/>
    <col min="7425" max="7425" width="6.54296875" style="111" customWidth="1"/>
    <col min="7426" max="7426" width="9.1796875" style="111" customWidth="1"/>
    <col min="7427" max="7436" width="9.54296875" style="111" customWidth="1"/>
    <col min="7437" max="7437" width="1.54296875" style="111" customWidth="1"/>
    <col min="7438" max="7675" width="0" style="111" hidden="1"/>
    <col min="7676" max="7676" width="5.54296875" style="111" customWidth="1"/>
    <col min="7677" max="7677" width="30.54296875" style="111" customWidth="1"/>
    <col min="7678" max="7679" width="6.54296875" style="111" customWidth="1"/>
    <col min="7680" max="7680" width="40.54296875" style="111" customWidth="1"/>
    <col min="7681" max="7681" width="6.54296875" style="111" customWidth="1"/>
    <col min="7682" max="7682" width="9.1796875" style="111" customWidth="1"/>
    <col min="7683" max="7692" width="9.54296875" style="111" customWidth="1"/>
    <col min="7693" max="7693" width="1.54296875" style="111" customWidth="1"/>
    <col min="7694" max="7931" width="0" style="111" hidden="1"/>
    <col min="7932" max="7932" width="5.54296875" style="111" customWidth="1"/>
    <col min="7933" max="7933" width="30.54296875" style="111" customWidth="1"/>
    <col min="7934" max="7935" width="6.54296875" style="111" customWidth="1"/>
    <col min="7936" max="7936" width="40.54296875" style="111" customWidth="1"/>
    <col min="7937" max="7937" width="6.54296875" style="111" customWidth="1"/>
    <col min="7938" max="7938" width="9.1796875" style="111" customWidth="1"/>
    <col min="7939" max="7948" width="9.54296875" style="111" customWidth="1"/>
    <col min="7949" max="7949" width="1.54296875" style="111" customWidth="1"/>
    <col min="7950" max="8187" width="0" style="111" hidden="1"/>
    <col min="8188" max="8188" width="5.54296875" style="111" customWidth="1"/>
    <col min="8189" max="8189" width="30.54296875" style="111" customWidth="1"/>
    <col min="8190" max="8191" width="6.54296875" style="111" customWidth="1"/>
    <col min="8192" max="8192" width="40.54296875" style="111" customWidth="1"/>
    <col min="8193" max="8193" width="6.54296875" style="111" customWidth="1"/>
    <col min="8194" max="8194" width="9.1796875" style="111" customWidth="1"/>
    <col min="8195" max="8204" width="9.54296875" style="111" customWidth="1"/>
    <col min="8205" max="8205" width="1.54296875" style="111" customWidth="1"/>
    <col min="8206" max="8443" width="0" style="111" hidden="1"/>
    <col min="8444" max="8444" width="5.54296875" style="111" customWidth="1"/>
    <col min="8445" max="8445" width="30.54296875" style="111" customWidth="1"/>
    <col min="8446" max="8447" width="6.54296875" style="111" customWidth="1"/>
    <col min="8448" max="8448" width="40.54296875" style="111" customWidth="1"/>
    <col min="8449" max="8449" width="6.54296875" style="111" customWidth="1"/>
    <col min="8450" max="8450" width="9.1796875" style="111" customWidth="1"/>
    <col min="8451" max="8460" width="9.54296875" style="111" customWidth="1"/>
    <col min="8461" max="8461" width="1.54296875" style="111" customWidth="1"/>
    <col min="8462" max="8699" width="0" style="111" hidden="1"/>
    <col min="8700" max="8700" width="5.54296875" style="111" customWidth="1"/>
    <col min="8701" max="8701" width="30.54296875" style="111" customWidth="1"/>
    <col min="8702" max="8703" width="6.54296875" style="111" customWidth="1"/>
    <col min="8704" max="8704" width="40.54296875" style="111" customWidth="1"/>
    <col min="8705" max="8705" width="6.54296875" style="111" customWidth="1"/>
    <col min="8706" max="8706" width="9.1796875" style="111" customWidth="1"/>
    <col min="8707" max="8716" width="9.54296875" style="111" customWidth="1"/>
    <col min="8717" max="8717" width="1.54296875" style="111" customWidth="1"/>
    <col min="8718" max="8955" width="0" style="111" hidden="1"/>
    <col min="8956" max="8956" width="5.54296875" style="111" customWidth="1"/>
    <col min="8957" max="8957" width="30.54296875" style="111" customWidth="1"/>
    <col min="8958" max="8959" width="6.54296875" style="111" customWidth="1"/>
    <col min="8960" max="8960" width="40.54296875" style="111" customWidth="1"/>
    <col min="8961" max="8961" width="6.54296875" style="111" customWidth="1"/>
    <col min="8962" max="8962" width="9.1796875" style="111" customWidth="1"/>
    <col min="8963" max="8972" width="9.54296875" style="111" customWidth="1"/>
    <col min="8973" max="8973" width="1.54296875" style="111" customWidth="1"/>
    <col min="8974" max="9211" width="0" style="111" hidden="1"/>
    <col min="9212" max="9212" width="5.54296875" style="111" customWidth="1"/>
    <col min="9213" max="9213" width="30.54296875" style="111" customWidth="1"/>
    <col min="9214" max="9215" width="6.54296875" style="111" customWidth="1"/>
    <col min="9216" max="9216" width="40.54296875" style="111" customWidth="1"/>
    <col min="9217" max="9217" width="6.54296875" style="111" customWidth="1"/>
    <col min="9218" max="9218" width="9.1796875" style="111" customWidth="1"/>
    <col min="9219" max="9228" width="9.54296875" style="111" customWidth="1"/>
    <col min="9229" max="9229" width="1.54296875" style="111" customWidth="1"/>
    <col min="9230" max="9467" width="0" style="111" hidden="1"/>
    <col min="9468" max="9468" width="5.54296875" style="111" customWidth="1"/>
    <col min="9469" max="9469" width="30.54296875" style="111" customWidth="1"/>
    <col min="9470" max="9471" width="6.54296875" style="111" customWidth="1"/>
    <col min="9472" max="9472" width="40.54296875" style="111" customWidth="1"/>
    <col min="9473" max="9473" width="6.54296875" style="111" customWidth="1"/>
    <col min="9474" max="9474" width="9.1796875" style="111" customWidth="1"/>
    <col min="9475" max="9484" width="9.54296875" style="111" customWidth="1"/>
    <col min="9485" max="9485" width="1.54296875" style="111" customWidth="1"/>
    <col min="9486" max="9723" width="0" style="111" hidden="1"/>
    <col min="9724" max="9724" width="5.54296875" style="111" customWidth="1"/>
    <col min="9725" max="9725" width="30.54296875" style="111" customWidth="1"/>
    <col min="9726" max="9727" width="6.54296875" style="111" customWidth="1"/>
    <col min="9728" max="9728" width="40.54296875" style="111" customWidth="1"/>
    <col min="9729" max="9729" width="6.54296875" style="111" customWidth="1"/>
    <col min="9730" max="9730" width="9.1796875" style="111" customWidth="1"/>
    <col min="9731" max="9740" width="9.54296875" style="111" customWidth="1"/>
    <col min="9741" max="9741" width="1.54296875" style="111" customWidth="1"/>
    <col min="9742" max="9979" width="0" style="111" hidden="1"/>
    <col min="9980" max="9980" width="5.54296875" style="111" customWidth="1"/>
    <col min="9981" max="9981" width="30.54296875" style="111" customWidth="1"/>
    <col min="9982" max="9983" width="6.54296875" style="111" customWidth="1"/>
    <col min="9984" max="9984" width="40.54296875" style="111" customWidth="1"/>
    <col min="9985" max="9985" width="6.54296875" style="111" customWidth="1"/>
    <col min="9986" max="9986" width="9.1796875" style="111" customWidth="1"/>
    <col min="9987" max="9996" width="9.54296875" style="111" customWidth="1"/>
    <col min="9997" max="9997" width="1.54296875" style="111" customWidth="1"/>
    <col min="9998" max="10235" width="0" style="111" hidden="1"/>
    <col min="10236" max="10236" width="5.54296875" style="111" customWidth="1"/>
    <col min="10237" max="10237" width="30.54296875" style="111" customWidth="1"/>
    <col min="10238" max="10239" width="6.54296875" style="111" customWidth="1"/>
    <col min="10240" max="10240" width="40.54296875" style="111" customWidth="1"/>
    <col min="10241" max="10241" width="6.54296875" style="111" customWidth="1"/>
    <col min="10242" max="10242" width="9.1796875" style="111" customWidth="1"/>
    <col min="10243" max="10252" width="9.54296875" style="111" customWidth="1"/>
    <col min="10253" max="10253" width="1.54296875" style="111" customWidth="1"/>
    <col min="10254" max="10491" width="0" style="111" hidden="1"/>
    <col min="10492" max="10492" width="5.54296875" style="111" customWidth="1"/>
    <col min="10493" max="10493" width="30.54296875" style="111" customWidth="1"/>
    <col min="10494" max="10495" width="6.54296875" style="111" customWidth="1"/>
    <col min="10496" max="10496" width="40.54296875" style="111" customWidth="1"/>
    <col min="10497" max="10497" width="6.54296875" style="111" customWidth="1"/>
    <col min="10498" max="10498" width="9.1796875" style="111" customWidth="1"/>
    <col min="10499" max="10508" width="9.54296875" style="111" customWidth="1"/>
    <col min="10509" max="10509" width="1.54296875" style="111" customWidth="1"/>
    <col min="10510" max="10747" width="0" style="111" hidden="1"/>
    <col min="10748" max="10748" width="5.54296875" style="111" customWidth="1"/>
    <col min="10749" max="10749" width="30.54296875" style="111" customWidth="1"/>
    <col min="10750" max="10751" width="6.54296875" style="111" customWidth="1"/>
    <col min="10752" max="10752" width="40.54296875" style="111" customWidth="1"/>
    <col min="10753" max="10753" width="6.54296875" style="111" customWidth="1"/>
    <col min="10754" max="10754" width="9.1796875" style="111" customWidth="1"/>
    <col min="10755" max="10764" width="9.54296875" style="111" customWidth="1"/>
    <col min="10765" max="10765" width="1.54296875" style="111" customWidth="1"/>
    <col min="10766" max="11003" width="0" style="111" hidden="1"/>
    <col min="11004" max="11004" width="5.54296875" style="111" customWidth="1"/>
    <col min="11005" max="11005" width="30.54296875" style="111" customWidth="1"/>
    <col min="11006" max="11007" width="6.54296875" style="111" customWidth="1"/>
    <col min="11008" max="11008" width="40.54296875" style="111" customWidth="1"/>
    <col min="11009" max="11009" width="6.54296875" style="111" customWidth="1"/>
    <col min="11010" max="11010" width="9.1796875" style="111" customWidth="1"/>
    <col min="11011" max="11020" width="9.54296875" style="111" customWidth="1"/>
    <col min="11021" max="11021" width="1.54296875" style="111" customWidth="1"/>
    <col min="11022" max="11259" width="0" style="111" hidden="1"/>
    <col min="11260" max="11260" width="5.54296875" style="111" customWidth="1"/>
    <col min="11261" max="11261" width="30.54296875" style="111" customWidth="1"/>
    <col min="11262" max="11263" width="6.54296875" style="111" customWidth="1"/>
    <col min="11264" max="11264" width="40.54296875" style="111" customWidth="1"/>
    <col min="11265" max="11265" width="6.54296875" style="111" customWidth="1"/>
    <col min="11266" max="11266" width="9.1796875" style="111" customWidth="1"/>
    <col min="11267" max="11276" width="9.54296875" style="111" customWidth="1"/>
    <col min="11277" max="11277" width="1.54296875" style="111" customWidth="1"/>
    <col min="11278" max="11515" width="0" style="111" hidden="1"/>
    <col min="11516" max="11516" width="5.54296875" style="111" customWidth="1"/>
    <col min="11517" max="11517" width="30.54296875" style="111" customWidth="1"/>
    <col min="11518" max="11519" width="6.54296875" style="111" customWidth="1"/>
    <col min="11520" max="11520" width="40.54296875" style="111" customWidth="1"/>
    <col min="11521" max="11521" width="6.54296875" style="111" customWidth="1"/>
    <col min="11522" max="11522" width="9.1796875" style="111" customWidth="1"/>
    <col min="11523" max="11532" width="9.54296875" style="111" customWidth="1"/>
    <col min="11533" max="11533" width="1.54296875" style="111" customWidth="1"/>
    <col min="11534" max="11771" width="0" style="111" hidden="1"/>
    <col min="11772" max="11772" width="5.54296875" style="111" customWidth="1"/>
    <col min="11773" max="11773" width="30.54296875" style="111" customWidth="1"/>
    <col min="11774" max="11775" width="6.54296875" style="111" customWidth="1"/>
    <col min="11776" max="11776" width="40.54296875" style="111" customWidth="1"/>
    <col min="11777" max="11777" width="6.54296875" style="111" customWidth="1"/>
    <col min="11778" max="11778" width="9.1796875" style="111" customWidth="1"/>
    <col min="11779" max="11788" width="9.54296875" style="111" customWidth="1"/>
    <col min="11789" max="11789" width="1.54296875" style="111" customWidth="1"/>
    <col min="11790" max="12027" width="0" style="111" hidden="1"/>
    <col min="12028" max="12028" width="5.54296875" style="111" customWidth="1"/>
    <col min="12029" max="12029" width="30.54296875" style="111" customWidth="1"/>
    <col min="12030" max="12031" width="6.54296875" style="111" customWidth="1"/>
    <col min="12032" max="12032" width="40.54296875" style="111" customWidth="1"/>
    <col min="12033" max="12033" width="6.54296875" style="111" customWidth="1"/>
    <col min="12034" max="12034" width="9.1796875" style="111" customWidth="1"/>
    <col min="12035" max="12044" width="9.54296875" style="111" customWidth="1"/>
    <col min="12045" max="12045" width="1.54296875" style="111" customWidth="1"/>
    <col min="12046" max="12283" width="0" style="111" hidden="1"/>
    <col min="12284" max="12284" width="5.54296875" style="111" customWidth="1"/>
    <col min="12285" max="12285" width="30.54296875" style="111" customWidth="1"/>
    <col min="12286" max="12287" width="6.54296875" style="111" customWidth="1"/>
    <col min="12288" max="12288" width="40.54296875" style="111" customWidth="1"/>
    <col min="12289" max="12289" width="6.54296875" style="111" customWidth="1"/>
    <col min="12290" max="12290" width="9.1796875" style="111" customWidth="1"/>
    <col min="12291" max="12300" width="9.54296875" style="111" customWidth="1"/>
    <col min="12301" max="12301" width="1.54296875" style="111" customWidth="1"/>
    <col min="12302" max="12539" width="0" style="111" hidden="1"/>
    <col min="12540" max="12540" width="5.54296875" style="111" customWidth="1"/>
    <col min="12541" max="12541" width="30.54296875" style="111" customWidth="1"/>
    <col min="12542" max="12543" width="6.54296875" style="111" customWidth="1"/>
    <col min="12544" max="12544" width="40.54296875" style="111" customWidth="1"/>
    <col min="12545" max="12545" width="6.54296875" style="111" customWidth="1"/>
    <col min="12546" max="12546" width="9.1796875" style="111" customWidth="1"/>
    <col min="12547" max="12556" width="9.54296875" style="111" customWidth="1"/>
    <col min="12557" max="12557" width="1.54296875" style="111" customWidth="1"/>
    <col min="12558" max="12795" width="0" style="111" hidden="1"/>
    <col min="12796" max="12796" width="5.54296875" style="111" customWidth="1"/>
    <col min="12797" max="12797" width="30.54296875" style="111" customWidth="1"/>
    <col min="12798" max="12799" width="6.54296875" style="111" customWidth="1"/>
    <col min="12800" max="12800" width="40.54296875" style="111" customWidth="1"/>
    <col min="12801" max="12801" width="6.54296875" style="111" customWidth="1"/>
    <col min="12802" max="12802" width="9.1796875" style="111" customWidth="1"/>
    <col min="12803" max="12812" width="9.54296875" style="111" customWidth="1"/>
    <col min="12813" max="12813" width="1.54296875" style="111" customWidth="1"/>
    <col min="12814" max="13051" width="0" style="111" hidden="1"/>
    <col min="13052" max="13052" width="5.54296875" style="111" customWidth="1"/>
    <col min="13053" max="13053" width="30.54296875" style="111" customWidth="1"/>
    <col min="13054" max="13055" width="6.54296875" style="111" customWidth="1"/>
    <col min="13056" max="13056" width="40.54296875" style="111" customWidth="1"/>
    <col min="13057" max="13057" width="6.54296875" style="111" customWidth="1"/>
    <col min="13058" max="13058" width="9.1796875" style="111" customWidth="1"/>
    <col min="13059" max="13068" width="9.54296875" style="111" customWidth="1"/>
    <col min="13069" max="13069" width="1.54296875" style="111" customWidth="1"/>
    <col min="13070" max="13307" width="0" style="111" hidden="1"/>
    <col min="13308" max="13308" width="5.54296875" style="111" customWidth="1"/>
    <col min="13309" max="13309" width="30.54296875" style="111" customWidth="1"/>
    <col min="13310" max="13311" width="6.54296875" style="111" customWidth="1"/>
    <col min="13312" max="13312" width="40.54296875" style="111" customWidth="1"/>
    <col min="13313" max="13313" width="6.54296875" style="111" customWidth="1"/>
    <col min="13314" max="13314" width="9.1796875" style="111" customWidth="1"/>
    <col min="13315" max="13324" width="9.54296875" style="111" customWidth="1"/>
    <col min="13325" max="13325" width="1.54296875" style="111" customWidth="1"/>
    <col min="13326" max="13563" width="0" style="111" hidden="1"/>
    <col min="13564" max="13564" width="5.54296875" style="111" customWidth="1"/>
    <col min="13565" max="13565" width="30.54296875" style="111" customWidth="1"/>
    <col min="13566" max="13567" width="6.54296875" style="111" customWidth="1"/>
    <col min="13568" max="13568" width="40.54296875" style="111" customWidth="1"/>
    <col min="13569" max="13569" width="6.54296875" style="111" customWidth="1"/>
    <col min="13570" max="13570" width="9.1796875" style="111" customWidth="1"/>
    <col min="13571" max="13580" width="9.54296875" style="111" customWidth="1"/>
    <col min="13581" max="13581" width="1.54296875" style="111" customWidth="1"/>
    <col min="13582" max="13819" width="0" style="111" hidden="1"/>
    <col min="13820" max="13820" width="5.54296875" style="111" customWidth="1"/>
    <col min="13821" max="13821" width="30.54296875" style="111" customWidth="1"/>
    <col min="13822" max="13823" width="6.54296875" style="111" customWidth="1"/>
    <col min="13824" max="13824" width="40.54296875" style="111" customWidth="1"/>
    <col min="13825" max="13825" width="6.54296875" style="111" customWidth="1"/>
    <col min="13826" max="13826" width="9.1796875" style="111" customWidth="1"/>
    <col min="13827" max="13836" width="9.54296875" style="111" customWidth="1"/>
    <col min="13837" max="13837" width="1.54296875" style="111" customWidth="1"/>
    <col min="13838" max="14075" width="0" style="111" hidden="1"/>
    <col min="14076" max="14076" width="5.54296875" style="111" customWidth="1"/>
    <col min="14077" max="14077" width="30.54296875" style="111" customWidth="1"/>
    <col min="14078" max="14079" width="6.54296875" style="111" customWidth="1"/>
    <col min="14080" max="14080" width="40.54296875" style="111" customWidth="1"/>
    <col min="14081" max="14081" width="6.54296875" style="111" customWidth="1"/>
    <col min="14082" max="14082" width="9.1796875" style="111" customWidth="1"/>
    <col min="14083" max="14092" width="9.54296875" style="111" customWidth="1"/>
    <col min="14093" max="14093" width="1.54296875" style="111" customWidth="1"/>
    <col min="14094" max="14331" width="0" style="111" hidden="1"/>
    <col min="14332" max="14332" width="5.54296875" style="111" customWidth="1"/>
    <col min="14333" max="14333" width="30.54296875" style="111" customWidth="1"/>
    <col min="14334" max="14335" width="6.54296875" style="111" customWidth="1"/>
    <col min="14336" max="14336" width="40.54296875" style="111" customWidth="1"/>
    <col min="14337" max="14337" width="6.54296875" style="111" customWidth="1"/>
    <col min="14338" max="14338" width="9.1796875" style="111" customWidth="1"/>
    <col min="14339" max="14348" width="9.54296875" style="111" customWidth="1"/>
    <col min="14349" max="14349" width="1.54296875" style="111" customWidth="1"/>
    <col min="14350" max="14587" width="0" style="111" hidden="1"/>
    <col min="14588" max="14588" width="5.54296875" style="111" customWidth="1"/>
    <col min="14589" max="14589" width="30.54296875" style="111" customWidth="1"/>
    <col min="14590" max="14591" width="6.54296875" style="111" customWidth="1"/>
    <col min="14592" max="14592" width="40.54296875" style="111" customWidth="1"/>
    <col min="14593" max="14593" width="6.54296875" style="111" customWidth="1"/>
    <col min="14594" max="14594" width="9.1796875" style="111" customWidth="1"/>
    <col min="14595" max="14604" width="9.54296875" style="111" customWidth="1"/>
    <col min="14605" max="14605" width="1.54296875" style="111" customWidth="1"/>
    <col min="14606" max="14843" width="0" style="111" hidden="1"/>
    <col min="14844" max="14844" width="5.54296875" style="111" customWidth="1"/>
    <col min="14845" max="14845" width="30.54296875" style="111" customWidth="1"/>
    <col min="14846" max="14847" width="6.54296875" style="111" customWidth="1"/>
    <col min="14848" max="14848" width="40.54296875" style="111" customWidth="1"/>
    <col min="14849" max="14849" width="6.54296875" style="111" customWidth="1"/>
    <col min="14850" max="14850" width="9.1796875" style="111" customWidth="1"/>
    <col min="14851" max="14860" width="9.54296875" style="111" customWidth="1"/>
    <col min="14861" max="14861" width="1.54296875" style="111" customWidth="1"/>
    <col min="14862" max="15099" width="0" style="111" hidden="1"/>
    <col min="15100" max="15100" width="5.54296875" style="111" customWidth="1"/>
    <col min="15101" max="15101" width="30.54296875" style="111" customWidth="1"/>
    <col min="15102" max="15103" width="6.54296875" style="111" customWidth="1"/>
    <col min="15104" max="15104" width="40.54296875" style="111" customWidth="1"/>
    <col min="15105" max="15105" width="6.54296875" style="111" customWidth="1"/>
    <col min="15106" max="15106" width="9.1796875" style="111" customWidth="1"/>
    <col min="15107" max="15116" width="9.54296875" style="111" customWidth="1"/>
    <col min="15117" max="15117" width="1.54296875" style="111" customWidth="1"/>
    <col min="15118" max="15355" width="0" style="111" hidden="1"/>
    <col min="15356" max="15356" width="5.54296875" style="111" customWidth="1"/>
    <col min="15357" max="15357" width="30.54296875" style="111" customWidth="1"/>
    <col min="15358" max="15359" width="6.54296875" style="111" customWidth="1"/>
    <col min="15360" max="15360" width="40.54296875" style="111" customWidth="1"/>
    <col min="15361" max="15361" width="6.54296875" style="111" customWidth="1"/>
    <col min="15362" max="15362" width="9.1796875" style="111" customWidth="1"/>
    <col min="15363" max="15372" width="9.54296875" style="111" customWidth="1"/>
    <col min="15373" max="15373" width="1.54296875" style="111" customWidth="1"/>
    <col min="15374" max="15611" width="0" style="111" hidden="1"/>
    <col min="15612" max="15612" width="5.54296875" style="111" customWidth="1"/>
    <col min="15613" max="15613" width="30.54296875" style="111" customWidth="1"/>
    <col min="15614" max="15615" width="6.54296875" style="111" customWidth="1"/>
    <col min="15616" max="15616" width="40.54296875" style="111" customWidth="1"/>
    <col min="15617" max="15617" width="6.54296875" style="111" customWidth="1"/>
    <col min="15618" max="15618" width="9.1796875" style="111" customWidth="1"/>
    <col min="15619" max="15628" width="9.54296875" style="111" customWidth="1"/>
    <col min="15629" max="15629" width="1.54296875" style="111" customWidth="1"/>
    <col min="15630" max="15867" width="0" style="111" hidden="1"/>
    <col min="15868" max="15868" width="5.54296875" style="111" customWidth="1"/>
    <col min="15869" max="15869" width="30.54296875" style="111" customWidth="1"/>
    <col min="15870" max="15871" width="6.54296875" style="111" customWidth="1"/>
    <col min="15872" max="15872" width="40.54296875" style="111" customWidth="1"/>
    <col min="15873" max="15873" width="6.54296875" style="111" customWidth="1"/>
    <col min="15874" max="15874" width="9.1796875" style="111" customWidth="1"/>
    <col min="15875" max="15884" width="9.54296875" style="111" customWidth="1"/>
    <col min="15885" max="15885" width="1.54296875" style="111" customWidth="1"/>
    <col min="15886" max="16123" width="0" style="111" hidden="1"/>
    <col min="16124" max="16124" width="5.54296875" style="111" customWidth="1"/>
    <col min="16125" max="16125" width="30.54296875" style="111" customWidth="1"/>
    <col min="16126" max="16127" width="6.54296875" style="111" customWidth="1"/>
    <col min="16128" max="16128" width="40.54296875" style="111" customWidth="1"/>
    <col min="16129" max="16129" width="6.54296875" style="111" customWidth="1"/>
    <col min="16130" max="16130" width="9.1796875" style="111" customWidth="1"/>
    <col min="16131" max="16140" width="9.54296875" style="111" customWidth="1"/>
    <col min="16141" max="16141" width="1.54296875" style="111" customWidth="1"/>
    <col min="16142" max="16384" width="0" style="111" hidden="1"/>
  </cols>
  <sheetData>
    <row r="1" spans="1:21" ht="15" customHeight="1">
      <c r="A1" s="1143">
        <f>'3.0 PAL 128'!J7</f>
        <v>0</v>
      </c>
      <c r="B1" s="1143"/>
      <c r="C1" s="1150" t="s">
        <v>155</v>
      </c>
      <c r="D1" s="1150"/>
      <c r="E1" s="1150"/>
      <c r="F1" s="1150"/>
      <c r="G1" s="1150"/>
      <c r="H1" s="1150"/>
      <c r="I1" s="1150"/>
      <c r="J1" s="1150"/>
      <c r="K1" s="1150"/>
      <c r="L1" s="1150"/>
      <c r="M1" s="1150"/>
      <c r="N1" s="1150"/>
      <c r="O1" s="1150"/>
      <c r="P1" s="1150"/>
      <c r="Q1" s="1150"/>
      <c r="R1" s="1150"/>
      <c r="S1" s="1150"/>
      <c r="T1" s="1150"/>
      <c r="U1" s="1150"/>
    </row>
    <row r="2" spans="1:21" ht="15" customHeight="1">
      <c r="A2" s="1143"/>
      <c r="B2" s="1143"/>
      <c r="C2" s="1150"/>
      <c r="D2" s="1150"/>
      <c r="E2" s="1150"/>
      <c r="F2" s="1150"/>
      <c r="G2" s="1150"/>
      <c r="H2" s="1150"/>
      <c r="I2" s="1150"/>
      <c r="J2" s="1150"/>
      <c r="K2" s="1150"/>
      <c r="L2" s="1150"/>
      <c r="M2" s="1150"/>
      <c r="N2" s="1150"/>
      <c r="O2" s="1150"/>
      <c r="P2" s="1150"/>
      <c r="Q2" s="1150"/>
      <c r="R2" s="1150"/>
      <c r="S2" s="1150"/>
      <c r="T2" s="1150"/>
      <c r="U2" s="1150"/>
    </row>
    <row r="3" spans="1:21" ht="15" customHeight="1">
      <c r="A3" s="1149"/>
      <c r="B3" s="1149"/>
      <c r="C3" s="1151"/>
      <c r="D3" s="1151"/>
      <c r="E3" s="1151"/>
      <c r="F3" s="1151"/>
      <c r="G3" s="1151"/>
      <c r="H3" s="1151"/>
      <c r="I3" s="1151"/>
      <c r="J3" s="1151"/>
      <c r="K3" s="1151"/>
      <c r="L3" s="1151"/>
      <c r="M3" s="1151"/>
      <c r="N3" s="1151"/>
      <c r="O3" s="1151"/>
      <c r="P3" s="1151"/>
      <c r="Q3" s="1151"/>
      <c r="R3" s="1151"/>
      <c r="S3" s="1151"/>
      <c r="T3" s="1151"/>
      <c r="U3" s="1151"/>
    </row>
    <row r="4" spans="1:21" s="37" customFormat="1" ht="13">
      <c r="A4" s="114"/>
      <c r="B4" s="115" t="s">
        <v>146</v>
      </c>
      <c r="C4" s="1095"/>
      <c r="D4" s="1095"/>
      <c r="E4" s="1095"/>
      <c r="F4" s="106"/>
      <c r="G4" s="115"/>
      <c r="H4" s="1155"/>
      <c r="I4" s="1155"/>
      <c r="J4" s="1155"/>
      <c r="K4" s="1155"/>
      <c r="L4" s="66"/>
      <c r="M4" s="108"/>
      <c r="N4" s="116"/>
      <c r="O4" s="1157"/>
      <c r="P4" s="1157"/>
      <c r="Q4" s="1157"/>
      <c r="R4" s="108"/>
      <c r="S4" s="108" t="s">
        <v>184</v>
      </c>
      <c r="T4" s="150">
        <f>'3.0 PAL 128'!J11</f>
        <v>0</v>
      </c>
      <c r="U4" s="117"/>
    </row>
    <row r="5" spans="1:21" s="37" customFormat="1" ht="15" customHeight="1">
      <c r="A5" s="118"/>
      <c r="B5" s="119" t="s">
        <v>9</v>
      </c>
      <c r="C5" s="1154">
        <f>'3.0 PAL 128'!J10</f>
        <v>0</v>
      </c>
      <c r="D5" s="1154"/>
      <c r="E5" s="1154"/>
      <c r="F5" s="106"/>
      <c r="G5" s="119" t="s">
        <v>147</v>
      </c>
      <c r="H5" s="1156">
        <f>'3.0 PAL 128'!J8</f>
        <v>0</v>
      </c>
      <c r="I5" s="1156"/>
      <c r="J5" s="1156"/>
      <c r="K5" s="1156"/>
      <c r="L5" s="68"/>
      <c r="M5" s="109"/>
      <c r="N5" s="120" t="s">
        <v>76</v>
      </c>
      <c r="O5" s="1154">
        <f>'3.0 PAL 128'!D9</f>
        <v>0</v>
      </c>
      <c r="P5" s="1154"/>
      <c r="Q5" s="1154"/>
      <c r="R5" s="119"/>
      <c r="S5" s="119" t="s">
        <v>148</v>
      </c>
      <c r="T5" s="150"/>
      <c r="U5" s="121"/>
    </row>
    <row r="6" spans="1:21" s="37" customFormat="1" ht="13">
      <c r="A6" s="118"/>
      <c r="B6" s="119" t="s">
        <v>23</v>
      </c>
      <c r="C6" s="1153">
        <f>'3.0 PAL 128'!J17</f>
        <v>0</v>
      </c>
      <c r="D6" s="1153"/>
      <c r="E6" s="1153"/>
      <c r="F6" s="106"/>
      <c r="G6" s="106"/>
      <c r="H6" s="119"/>
      <c r="I6" s="68"/>
      <c r="J6" s="68"/>
      <c r="K6" s="68"/>
      <c r="L6" s="68"/>
      <c r="M6" s="109"/>
      <c r="N6" s="120" t="s">
        <v>150</v>
      </c>
      <c r="O6" s="1095"/>
      <c r="P6" s="1095"/>
      <c r="Q6" s="1095"/>
      <c r="R6" s="119"/>
      <c r="S6" s="119" t="s">
        <v>151</v>
      </c>
      <c r="T6" s="151"/>
      <c r="U6" s="65"/>
    </row>
    <row r="7" spans="1:21" s="37" customFormat="1" ht="13">
      <c r="A7" s="118"/>
      <c r="B7" s="119" t="s">
        <v>149</v>
      </c>
      <c r="C7" s="1158"/>
      <c r="D7" s="1158"/>
      <c r="E7" s="1158"/>
      <c r="F7" s="1158"/>
      <c r="G7" s="1158"/>
      <c r="H7" s="1158"/>
      <c r="I7" s="1158"/>
      <c r="J7" s="1158"/>
      <c r="K7" s="1158"/>
      <c r="L7" s="68"/>
      <c r="M7" s="109"/>
      <c r="N7" s="120" t="s">
        <v>30</v>
      </c>
      <c r="O7" s="1095"/>
      <c r="P7" s="1095"/>
      <c r="Q7" s="1095"/>
      <c r="R7" s="109"/>
      <c r="S7" s="119"/>
      <c r="T7" s="108"/>
      <c r="U7" s="65"/>
    </row>
    <row r="8" spans="1:21" s="37" customFormat="1" ht="13">
      <c r="A8" s="122"/>
      <c r="B8" s="123"/>
      <c r="C8" s="124"/>
      <c r="D8" s="124"/>
      <c r="E8" s="124"/>
      <c r="F8" s="124"/>
      <c r="G8" s="124"/>
      <c r="H8" s="123"/>
      <c r="I8" s="123"/>
      <c r="J8" s="125"/>
      <c r="K8" s="125"/>
      <c r="L8" s="125"/>
      <c r="M8" s="125"/>
      <c r="N8" s="125"/>
      <c r="O8" s="126"/>
      <c r="P8" s="126"/>
      <c r="Q8" s="1152"/>
      <c r="R8" s="1152"/>
      <c r="S8" s="127"/>
      <c r="T8" s="128"/>
      <c r="U8" s="129"/>
    </row>
    <row r="9" spans="1:21" s="37" customFormat="1" ht="26.5" thickBot="1">
      <c r="A9" s="139" t="s">
        <v>152</v>
      </c>
      <c r="B9" s="139" t="s">
        <v>468</v>
      </c>
      <c r="C9" s="383" t="s">
        <v>467</v>
      </c>
      <c r="D9" s="383" t="s">
        <v>466</v>
      </c>
      <c r="E9" s="140" t="s">
        <v>153</v>
      </c>
      <c r="F9" s="140" t="s">
        <v>472</v>
      </c>
      <c r="G9" s="140" t="s">
        <v>169</v>
      </c>
      <c r="H9" s="140" t="s">
        <v>168</v>
      </c>
      <c r="I9" s="507" t="s">
        <v>682</v>
      </c>
      <c r="J9" s="507" t="s">
        <v>683</v>
      </c>
      <c r="K9" s="507" t="s">
        <v>684</v>
      </c>
      <c r="L9" s="507" t="s">
        <v>685</v>
      </c>
      <c r="M9" s="507" t="s">
        <v>686</v>
      </c>
      <c r="N9" s="507" t="s">
        <v>687</v>
      </c>
      <c r="O9" s="507" t="s">
        <v>688</v>
      </c>
      <c r="P9" s="507" t="s">
        <v>689</v>
      </c>
      <c r="Q9" s="507" t="s">
        <v>690</v>
      </c>
      <c r="R9" s="507" t="s">
        <v>691</v>
      </c>
      <c r="S9" s="130" t="s">
        <v>156</v>
      </c>
      <c r="T9" s="130" t="s">
        <v>157</v>
      </c>
      <c r="U9" s="130" t="s">
        <v>158</v>
      </c>
    </row>
    <row r="10" spans="1:21" s="37" customFormat="1" ht="13">
      <c r="A10" s="388" t="s">
        <v>469</v>
      </c>
      <c r="B10" s="389" t="s">
        <v>470</v>
      </c>
      <c r="C10" s="474">
        <v>4.0750000000000002</v>
      </c>
      <c r="D10" s="474">
        <v>5.0250000000000004</v>
      </c>
      <c r="E10" s="388" t="s">
        <v>471</v>
      </c>
      <c r="F10" s="390">
        <v>44166</v>
      </c>
      <c r="G10" s="388">
        <v>4</v>
      </c>
      <c r="H10" s="391">
        <v>10</v>
      </c>
      <c r="I10" s="392">
        <v>4.0540000000000003</v>
      </c>
      <c r="J10" s="392">
        <v>4.0549999999999997</v>
      </c>
      <c r="K10" s="392">
        <v>5</v>
      </c>
      <c r="L10" s="392">
        <v>5.0250000000000004</v>
      </c>
      <c r="M10" s="392">
        <v>5</v>
      </c>
      <c r="N10" s="392">
        <v>5.0250000000000004</v>
      </c>
      <c r="O10" s="392">
        <v>5.03</v>
      </c>
      <c r="P10" s="392">
        <v>4.09</v>
      </c>
      <c r="Q10" s="392">
        <v>5</v>
      </c>
      <c r="R10" s="392">
        <v>5.01</v>
      </c>
      <c r="S10" s="476">
        <f>AVERAGE(I10:R10)</f>
        <v>4.7288999999999994</v>
      </c>
      <c r="T10" s="477">
        <f>MIN(I10:R10)</f>
        <v>4.0540000000000003</v>
      </c>
      <c r="U10" s="476">
        <f>MAX(I10:R10)</f>
        <v>5.03</v>
      </c>
    </row>
    <row r="11" spans="1:21" s="37" customFormat="1" ht="13">
      <c r="A11" s="89"/>
      <c r="B11" s="384"/>
      <c r="C11" s="502"/>
      <c r="D11" s="502"/>
      <c r="E11" s="89"/>
      <c r="F11" s="89"/>
      <c r="G11" s="89"/>
      <c r="H11" s="75"/>
      <c r="I11" s="392"/>
      <c r="J11" s="392"/>
      <c r="K11" s="392"/>
      <c r="L11" s="392"/>
      <c r="M11" s="392"/>
      <c r="N11" s="392"/>
      <c r="O11" s="392"/>
      <c r="P11" s="392"/>
      <c r="Q11" s="392"/>
      <c r="R11" s="392"/>
      <c r="S11" s="478" t="e">
        <f t="shared" ref="S11:S43" si="0">AVERAGE(I11:R11)</f>
        <v>#DIV/0!</v>
      </c>
      <c r="T11" s="478">
        <f t="shared" ref="T11:T43" si="1">MIN(I11:R11)</f>
        <v>0</v>
      </c>
      <c r="U11" s="478">
        <f t="shared" ref="U11:U43" si="2">MAX(I11:R11)</f>
        <v>0</v>
      </c>
    </row>
    <row r="12" spans="1:21" s="37" customFormat="1" ht="13">
      <c r="A12" s="89"/>
      <c r="B12" s="384"/>
      <c r="C12" s="475"/>
      <c r="D12" s="475"/>
      <c r="E12" s="89"/>
      <c r="F12" s="89"/>
      <c r="G12" s="89"/>
      <c r="H12" s="75"/>
      <c r="I12" s="392"/>
      <c r="J12" s="392"/>
      <c r="K12" s="392"/>
      <c r="L12" s="392"/>
      <c r="M12" s="392"/>
      <c r="N12" s="392"/>
      <c r="O12" s="392"/>
      <c r="P12" s="392"/>
      <c r="Q12" s="392"/>
      <c r="R12" s="392"/>
      <c r="S12" s="478" t="e">
        <f t="shared" si="0"/>
        <v>#DIV/0!</v>
      </c>
      <c r="T12" s="478">
        <f t="shared" si="1"/>
        <v>0</v>
      </c>
      <c r="U12" s="478">
        <f t="shared" si="2"/>
        <v>0</v>
      </c>
    </row>
    <row r="13" spans="1:21" s="37" customFormat="1" ht="13">
      <c r="A13" s="89"/>
      <c r="B13" s="384"/>
      <c r="C13" s="475"/>
      <c r="D13" s="475"/>
      <c r="E13" s="89"/>
      <c r="F13" s="89"/>
      <c r="G13" s="89"/>
      <c r="H13" s="75"/>
      <c r="I13" s="392"/>
      <c r="J13" s="392"/>
      <c r="K13" s="392"/>
      <c r="L13" s="392"/>
      <c r="M13" s="392"/>
      <c r="N13" s="392"/>
      <c r="O13" s="392"/>
      <c r="P13" s="392"/>
      <c r="Q13" s="392"/>
      <c r="R13" s="392"/>
      <c r="S13" s="478" t="e">
        <f t="shared" si="0"/>
        <v>#DIV/0!</v>
      </c>
      <c r="T13" s="478">
        <f t="shared" si="1"/>
        <v>0</v>
      </c>
      <c r="U13" s="478">
        <f t="shared" si="2"/>
        <v>0</v>
      </c>
    </row>
    <row r="14" spans="1:21" s="37" customFormat="1" ht="13">
      <c r="A14" s="89"/>
      <c r="B14" s="384"/>
      <c r="C14" s="475"/>
      <c r="D14" s="475"/>
      <c r="E14" s="89"/>
      <c r="F14" s="89"/>
      <c r="G14" s="89"/>
      <c r="H14" s="75"/>
      <c r="I14" s="392"/>
      <c r="J14" s="392"/>
      <c r="K14" s="392"/>
      <c r="L14" s="392"/>
      <c r="M14" s="392"/>
      <c r="N14" s="392"/>
      <c r="O14" s="392"/>
      <c r="P14" s="392"/>
      <c r="Q14" s="392"/>
      <c r="R14" s="392"/>
      <c r="S14" s="478" t="e">
        <f t="shared" si="0"/>
        <v>#DIV/0!</v>
      </c>
      <c r="T14" s="478">
        <f t="shared" si="1"/>
        <v>0</v>
      </c>
      <c r="U14" s="478">
        <f t="shared" si="2"/>
        <v>0</v>
      </c>
    </row>
    <row r="15" spans="1:21" s="37" customFormat="1" ht="13">
      <c r="A15" s="89"/>
      <c r="B15" s="384"/>
      <c r="C15" s="475"/>
      <c r="D15" s="475"/>
      <c r="E15" s="89"/>
      <c r="F15" s="89"/>
      <c r="G15" s="89"/>
      <c r="H15" s="75"/>
      <c r="I15" s="392"/>
      <c r="J15" s="392"/>
      <c r="K15" s="392"/>
      <c r="L15" s="392"/>
      <c r="M15" s="392"/>
      <c r="N15" s="392"/>
      <c r="O15" s="392"/>
      <c r="P15" s="392"/>
      <c r="Q15" s="392"/>
      <c r="R15" s="392"/>
      <c r="S15" s="478" t="e">
        <f t="shared" si="0"/>
        <v>#DIV/0!</v>
      </c>
      <c r="T15" s="478">
        <f t="shared" si="1"/>
        <v>0</v>
      </c>
      <c r="U15" s="478">
        <f t="shared" si="2"/>
        <v>0</v>
      </c>
    </row>
    <row r="16" spans="1:21" s="37" customFormat="1" ht="13">
      <c r="A16" s="89"/>
      <c r="B16" s="384"/>
      <c r="C16" s="475"/>
      <c r="D16" s="475"/>
      <c r="E16" s="89"/>
      <c r="F16" s="89"/>
      <c r="G16" s="89"/>
      <c r="H16" s="75"/>
      <c r="I16" s="392"/>
      <c r="J16" s="392"/>
      <c r="K16" s="392"/>
      <c r="L16" s="392"/>
      <c r="M16" s="392"/>
      <c r="N16" s="392"/>
      <c r="O16" s="392"/>
      <c r="P16" s="392"/>
      <c r="Q16" s="392"/>
      <c r="R16" s="392"/>
      <c r="S16" s="478" t="e">
        <f t="shared" si="0"/>
        <v>#DIV/0!</v>
      </c>
      <c r="T16" s="478">
        <f t="shared" si="1"/>
        <v>0</v>
      </c>
      <c r="U16" s="478">
        <f t="shared" si="2"/>
        <v>0</v>
      </c>
    </row>
    <row r="17" spans="1:21" s="37" customFormat="1" ht="13">
      <c r="A17" s="89"/>
      <c r="B17" s="384"/>
      <c r="C17" s="475"/>
      <c r="D17" s="475"/>
      <c r="E17" s="89"/>
      <c r="F17" s="89"/>
      <c r="G17" s="89"/>
      <c r="H17" s="75"/>
      <c r="I17" s="392"/>
      <c r="J17" s="392"/>
      <c r="K17" s="392"/>
      <c r="L17" s="392"/>
      <c r="M17" s="392"/>
      <c r="N17" s="392"/>
      <c r="O17" s="392"/>
      <c r="P17" s="392"/>
      <c r="Q17" s="392"/>
      <c r="R17" s="392"/>
      <c r="S17" s="478" t="e">
        <f t="shared" si="0"/>
        <v>#DIV/0!</v>
      </c>
      <c r="T17" s="478">
        <f t="shared" si="1"/>
        <v>0</v>
      </c>
      <c r="U17" s="478">
        <f t="shared" si="2"/>
        <v>0</v>
      </c>
    </row>
    <row r="18" spans="1:21" s="37" customFormat="1" ht="13">
      <c r="A18" s="89"/>
      <c r="B18" s="384"/>
      <c r="C18" s="475"/>
      <c r="D18" s="475"/>
      <c r="E18" s="89"/>
      <c r="F18" s="89"/>
      <c r="G18" s="89"/>
      <c r="H18" s="75"/>
      <c r="I18" s="392"/>
      <c r="J18" s="392"/>
      <c r="K18" s="392"/>
      <c r="L18" s="392"/>
      <c r="M18" s="392"/>
      <c r="N18" s="392"/>
      <c r="O18" s="392"/>
      <c r="P18" s="392"/>
      <c r="Q18" s="392"/>
      <c r="R18" s="392"/>
      <c r="S18" s="478" t="e">
        <f t="shared" si="0"/>
        <v>#DIV/0!</v>
      </c>
      <c r="T18" s="478">
        <f t="shared" si="1"/>
        <v>0</v>
      </c>
      <c r="U18" s="478">
        <f t="shared" si="2"/>
        <v>0</v>
      </c>
    </row>
    <row r="19" spans="1:21" s="37" customFormat="1" ht="13">
      <c r="A19" s="89"/>
      <c r="B19" s="385"/>
      <c r="C19" s="475"/>
      <c r="D19" s="475"/>
      <c r="E19" s="89"/>
      <c r="F19" s="89"/>
      <c r="G19" s="89"/>
      <c r="H19" s="75"/>
      <c r="I19" s="392"/>
      <c r="J19" s="392"/>
      <c r="K19" s="392"/>
      <c r="L19" s="392"/>
      <c r="M19" s="392"/>
      <c r="N19" s="392"/>
      <c r="O19" s="392"/>
      <c r="P19" s="392"/>
      <c r="Q19" s="392"/>
      <c r="R19" s="392"/>
      <c r="S19" s="478" t="e">
        <f t="shared" si="0"/>
        <v>#DIV/0!</v>
      </c>
      <c r="T19" s="478">
        <f t="shared" si="1"/>
        <v>0</v>
      </c>
      <c r="U19" s="478">
        <f t="shared" si="2"/>
        <v>0</v>
      </c>
    </row>
    <row r="20" spans="1:21" s="37" customFormat="1" ht="13">
      <c r="A20" s="89"/>
      <c r="B20" s="385"/>
      <c r="C20" s="475"/>
      <c r="D20" s="475"/>
      <c r="E20" s="89"/>
      <c r="F20" s="89"/>
      <c r="G20" s="89"/>
      <c r="H20" s="75"/>
      <c r="I20" s="392"/>
      <c r="J20" s="392"/>
      <c r="K20" s="392"/>
      <c r="L20" s="392"/>
      <c r="M20" s="392"/>
      <c r="N20" s="392"/>
      <c r="O20" s="392"/>
      <c r="P20" s="392"/>
      <c r="Q20" s="392"/>
      <c r="R20" s="392"/>
      <c r="S20" s="478" t="e">
        <f t="shared" si="0"/>
        <v>#DIV/0!</v>
      </c>
      <c r="T20" s="478">
        <f t="shared" si="1"/>
        <v>0</v>
      </c>
      <c r="U20" s="478">
        <f t="shared" si="2"/>
        <v>0</v>
      </c>
    </row>
    <row r="21" spans="1:21" s="37" customFormat="1" ht="13">
      <c r="A21" s="89"/>
      <c r="B21" s="385"/>
      <c r="C21" s="475"/>
      <c r="D21" s="475"/>
      <c r="E21" s="89"/>
      <c r="F21" s="89"/>
      <c r="G21" s="89"/>
      <c r="H21" s="75"/>
      <c r="I21" s="392"/>
      <c r="J21" s="392"/>
      <c r="K21" s="392"/>
      <c r="L21" s="392"/>
      <c r="M21" s="392"/>
      <c r="N21" s="392"/>
      <c r="O21" s="392"/>
      <c r="P21" s="392"/>
      <c r="Q21" s="392"/>
      <c r="R21" s="392"/>
      <c r="S21" s="478" t="e">
        <f t="shared" si="0"/>
        <v>#DIV/0!</v>
      </c>
      <c r="T21" s="478">
        <f t="shared" si="1"/>
        <v>0</v>
      </c>
      <c r="U21" s="478">
        <f t="shared" si="2"/>
        <v>0</v>
      </c>
    </row>
    <row r="22" spans="1:21" s="37" customFormat="1" ht="13">
      <c r="A22" s="89"/>
      <c r="B22" s="384"/>
      <c r="C22" s="475"/>
      <c r="D22" s="475"/>
      <c r="E22" s="89"/>
      <c r="F22" s="89"/>
      <c r="G22" s="89"/>
      <c r="H22" s="75"/>
      <c r="I22" s="392"/>
      <c r="J22" s="392"/>
      <c r="K22" s="392"/>
      <c r="L22" s="392"/>
      <c r="M22" s="392"/>
      <c r="N22" s="392"/>
      <c r="O22" s="392"/>
      <c r="P22" s="392"/>
      <c r="Q22" s="392"/>
      <c r="R22" s="392"/>
      <c r="S22" s="478" t="e">
        <f t="shared" si="0"/>
        <v>#DIV/0!</v>
      </c>
      <c r="T22" s="478">
        <f t="shared" si="1"/>
        <v>0</v>
      </c>
      <c r="U22" s="478">
        <f t="shared" si="2"/>
        <v>0</v>
      </c>
    </row>
    <row r="23" spans="1:21" s="37" customFormat="1" ht="13">
      <c r="A23" s="89"/>
      <c r="B23" s="384"/>
      <c r="C23" s="475"/>
      <c r="D23" s="475"/>
      <c r="E23" s="89"/>
      <c r="F23" s="89"/>
      <c r="G23" s="89"/>
      <c r="H23" s="75"/>
      <c r="I23" s="392"/>
      <c r="J23" s="392"/>
      <c r="K23" s="392"/>
      <c r="L23" s="392"/>
      <c r="M23" s="392"/>
      <c r="N23" s="392"/>
      <c r="O23" s="392"/>
      <c r="P23" s="392"/>
      <c r="Q23" s="392"/>
      <c r="R23" s="392"/>
      <c r="S23" s="478" t="e">
        <f t="shared" si="0"/>
        <v>#DIV/0!</v>
      </c>
      <c r="T23" s="478">
        <f t="shared" si="1"/>
        <v>0</v>
      </c>
      <c r="U23" s="478">
        <f t="shared" si="2"/>
        <v>0</v>
      </c>
    </row>
    <row r="24" spans="1:21" s="37" customFormat="1" ht="13">
      <c r="A24" s="89"/>
      <c r="B24" s="384"/>
      <c r="C24" s="475"/>
      <c r="D24" s="475"/>
      <c r="E24" s="89"/>
      <c r="F24" s="89"/>
      <c r="G24" s="89"/>
      <c r="H24" s="75"/>
      <c r="I24" s="392"/>
      <c r="J24" s="392"/>
      <c r="K24" s="392"/>
      <c r="L24" s="392"/>
      <c r="M24" s="392"/>
      <c r="N24" s="392"/>
      <c r="O24" s="392"/>
      <c r="P24" s="392"/>
      <c r="Q24" s="392"/>
      <c r="R24" s="392"/>
      <c r="S24" s="478" t="e">
        <f t="shared" si="0"/>
        <v>#DIV/0!</v>
      </c>
      <c r="T24" s="478">
        <f t="shared" si="1"/>
        <v>0</v>
      </c>
      <c r="U24" s="478">
        <f t="shared" si="2"/>
        <v>0</v>
      </c>
    </row>
    <row r="25" spans="1:21" s="37" customFormat="1" ht="13">
      <c r="A25" s="89"/>
      <c r="B25" s="385"/>
      <c r="C25" s="475"/>
      <c r="D25" s="475"/>
      <c r="E25" s="89"/>
      <c r="F25" s="89"/>
      <c r="G25" s="89"/>
      <c r="H25" s="75"/>
      <c r="I25" s="392"/>
      <c r="J25" s="392"/>
      <c r="K25" s="392"/>
      <c r="L25" s="392"/>
      <c r="M25" s="392"/>
      <c r="N25" s="392"/>
      <c r="O25" s="392"/>
      <c r="P25" s="392"/>
      <c r="Q25" s="392"/>
      <c r="R25" s="392"/>
      <c r="S25" s="478" t="e">
        <f t="shared" si="0"/>
        <v>#DIV/0!</v>
      </c>
      <c r="T25" s="478">
        <f t="shared" si="1"/>
        <v>0</v>
      </c>
      <c r="U25" s="478">
        <f t="shared" si="2"/>
        <v>0</v>
      </c>
    </row>
    <row r="26" spans="1:21" s="37" customFormat="1" ht="13">
      <c r="A26" s="89"/>
      <c r="B26" s="384"/>
      <c r="C26" s="475"/>
      <c r="D26" s="475"/>
      <c r="E26" s="89"/>
      <c r="F26" s="89"/>
      <c r="G26" s="89"/>
      <c r="H26" s="75"/>
      <c r="I26" s="392"/>
      <c r="J26" s="392"/>
      <c r="K26" s="392"/>
      <c r="L26" s="392"/>
      <c r="M26" s="392"/>
      <c r="N26" s="392"/>
      <c r="O26" s="392"/>
      <c r="P26" s="392"/>
      <c r="Q26" s="392"/>
      <c r="R26" s="392"/>
      <c r="S26" s="478" t="e">
        <f t="shared" si="0"/>
        <v>#DIV/0!</v>
      </c>
      <c r="T26" s="478">
        <f t="shared" si="1"/>
        <v>0</v>
      </c>
      <c r="U26" s="478">
        <f t="shared" si="2"/>
        <v>0</v>
      </c>
    </row>
    <row r="27" spans="1:21" s="37" customFormat="1" ht="13">
      <c r="A27" s="89"/>
      <c r="B27" s="384"/>
      <c r="C27" s="475"/>
      <c r="D27" s="475"/>
      <c r="E27" s="89"/>
      <c r="F27" s="89"/>
      <c r="G27" s="89"/>
      <c r="H27" s="75"/>
      <c r="I27" s="392"/>
      <c r="J27" s="392"/>
      <c r="K27" s="392"/>
      <c r="L27" s="392"/>
      <c r="M27" s="392"/>
      <c r="N27" s="392"/>
      <c r="O27" s="392"/>
      <c r="P27" s="392"/>
      <c r="Q27" s="392"/>
      <c r="R27" s="392"/>
      <c r="S27" s="478" t="e">
        <f t="shared" si="0"/>
        <v>#DIV/0!</v>
      </c>
      <c r="T27" s="478">
        <f t="shared" si="1"/>
        <v>0</v>
      </c>
      <c r="U27" s="478">
        <f t="shared" si="2"/>
        <v>0</v>
      </c>
    </row>
    <row r="28" spans="1:21" s="37" customFormat="1" ht="13">
      <c r="A28" s="89"/>
      <c r="B28" s="386"/>
      <c r="C28" s="475"/>
      <c r="D28" s="475"/>
      <c r="E28" s="89"/>
      <c r="F28" s="89"/>
      <c r="G28" s="89"/>
      <c r="H28" s="75"/>
      <c r="I28" s="392"/>
      <c r="J28" s="392"/>
      <c r="K28" s="392"/>
      <c r="L28" s="392"/>
      <c r="M28" s="392"/>
      <c r="N28" s="392"/>
      <c r="O28" s="392"/>
      <c r="P28" s="392"/>
      <c r="Q28" s="392"/>
      <c r="R28" s="392"/>
      <c r="S28" s="478" t="e">
        <f t="shared" si="0"/>
        <v>#DIV/0!</v>
      </c>
      <c r="T28" s="478">
        <f t="shared" si="1"/>
        <v>0</v>
      </c>
      <c r="U28" s="478">
        <f t="shared" si="2"/>
        <v>0</v>
      </c>
    </row>
    <row r="29" spans="1:21" s="37" customFormat="1" ht="13">
      <c r="A29" s="89"/>
      <c r="B29" s="384"/>
      <c r="C29" s="475"/>
      <c r="D29" s="475"/>
      <c r="E29" s="89"/>
      <c r="F29" s="89"/>
      <c r="G29" s="89"/>
      <c r="H29" s="75"/>
      <c r="I29" s="392"/>
      <c r="J29" s="392"/>
      <c r="K29" s="392"/>
      <c r="L29" s="392"/>
      <c r="M29" s="392"/>
      <c r="N29" s="392"/>
      <c r="O29" s="392"/>
      <c r="P29" s="392"/>
      <c r="Q29" s="392"/>
      <c r="R29" s="392"/>
      <c r="S29" s="478" t="e">
        <f t="shared" si="0"/>
        <v>#DIV/0!</v>
      </c>
      <c r="T29" s="478">
        <f t="shared" si="1"/>
        <v>0</v>
      </c>
      <c r="U29" s="478">
        <f t="shared" si="2"/>
        <v>0</v>
      </c>
    </row>
    <row r="30" spans="1:21" s="37" customFormat="1" ht="13">
      <c r="A30" s="89"/>
      <c r="B30" s="384"/>
      <c r="C30" s="475"/>
      <c r="D30" s="475"/>
      <c r="E30" s="89"/>
      <c r="F30" s="89"/>
      <c r="G30" s="89"/>
      <c r="H30" s="75"/>
      <c r="I30" s="392"/>
      <c r="J30" s="392"/>
      <c r="K30" s="392"/>
      <c r="L30" s="392"/>
      <c r="M30" s="392"/>
      <c r="N30" s="392"/>
      <c r="O30" s="392"/>
      <c r="P30" s="392"/>
      <c r="Q30" s="392"/>
      <c r="R30" s="392"/>
      <c r="S30" s="478" t="e">
        <f t="shared" si="0"/>
        <v>#DIV/0!</v>
      </c>
      <c r="T30" s="478">
        <f t="shared" si="1"/>
        <v>0</v>
      </c>
      <c r="U30" s="478">
        <f t="shared" si="2"/>
        <v>0</v>
      </c>
    </row>
    <row r="31" spans="1:21" s="37" customFormat="1" ht="13">
      <c r="A31" s="89"/>
      <c r="B31" s="386"/>
      <c r="C31" s="475"/>
      <c r="D31" s="475"/>
      <c r="E31" s="89"/>
      <c r="F31" s="89"/>
      <c r="G31" s="89"/>
      <c r="H31" s="75"/>
      <c r="I31" s="392"/>
      <c r="J31" s="392"/>
      <c r="K31" s="392"/>
      <c r="L31" s="392"/>
      <c r="M31" s="392"/>
      <c r="N31" s="392"/>
      <c r="O31" s="392"/>
      <c r="P31" s="392"/>
      <c r="Q31" s="392"/>
      <c r="R31" s="392"/>
      <c r="S31" s="478" t="e">
        <f t="shared" si="0"/>
        <v>#DIV/0!</v>
      </c>
      <c r="T31" s="478">
        <f t="shared" si="1"/>
        <v>0</v>
      </c>
      <c r="U31" s="478">
        <f t="shared" si="2"/>
        <v>0</v>
      </c>
    </row>
    <row r="32" spans="1:21" s="37" customFormat="1" ht="13">
      <c r="A32" s="89"/>
      <c r="B32" s="384"/>
      <c r="C32" s="475"/>
      <c r="D32" s="475"/>
      <c r="E32" s="89"/>
      <c r="F32" s="89"/>
      <c r="G32" s="89"/>
      <c r="H32" s="75"/>
      <c r="I32" s="392"/>
      <c r="J32" s="392"/>
      <c r="K32" s="392"/>
      <c r="L32" s="392"/>
      <c r="M32" s="392"/>
      <c r="N32" s="392"/>
      <c r="O32" s="392"/>
      <c r="P32" s="392"/>
      <c r="Q32" s="392"/>
      <c r="R32" s="392"/>
      <c r="S32" s="478" t="e">
        <f t="shared" si="0"/>
        <v>#DIV/0!</v>
      </c>
      <c r="T32" s="478">
        <f t="shared" si="1"/>
        <v>0</v>
      </c>
      <c r="U32" s="478">
        <f t="shared" si="2"/>
        <v>0</v>
      </c>
    </row>
    <row r="33" spans="1:21" s="37" customFormat="1" ht="13">
      <c r="A33" s="89"/>
      <c r="B33" s="384"/>
      <c r="C33" s="475"/>
      <c r="D33" s="475"/>
      <c r="E33" s="89"/>
      <c r="F33" s="89"/>
      <c r="G33" s="89"/>
      <c r="H33" s="75"/>
      <c r="I33" s="392"/>
      <c r="J33" s="392"/>
      <c r="K33" s="392"/>
      <c r="L33" s="392"/>
      <c r="M33" s="392"/>
      <c r="N33" s="392"/>
      <c r="O33" s="392"/>
      <c r="P33" s="392"/>
      <c r="Q33" s="392"/>
      <c r="R33" s="392"/>
      <c r="S33" s="478" t="e">
        <f t="shared" si="0"/>
        <v>#DIV/0!</v>
      </c>
      <c r="T33" s="478">
        <f t="shared" si="1"/>
        <v>0</v>
      </c>
      <c r="U33" s="478">
        <f t="shared" si="2"/>
        <v>0</v>
      </c>
    </row>
    <row r="34" spans="1:21" s="37" customFormat="1" ht="13">
      <c r="A34" s="89"/>
      <c r="B34" s="385"/>
      <c r="C34" s="475"/>
      <c r="D34" s="475"/>
      <c r="E34" s="89"/>
      <c r="F34" s="89"/>
      <c r="G34" s="89"/>
      <c r="H34" s="75"/>
      <c r="I34" s="392"/>
      <c r="J34" s="392"/>
      <c r="K34" s="392"/>
      <c r="L34" s="392"/>
      <c r="M34" s="392"/>
      <c r="N34" s="392"/>
      <c r="O34" s="392"/>
      <c r="P34" s="392"/>
      <c r="Q34" s="392"/>
      <c r="R34" s="392"/>
      <c r="S34" s="478" t="e">
        <f t="shared" si="0"/>
        <v>#DIV/0!</v>
      </c>
      <c r="T34" s="478">
        <f t="shared" si="1"/>
        <v>0</v>
      </c>
      <c r="U34" s="478">
        <f t="shared" si="2"/>
        <v>0</v>
      </c>
    </row>
    <row r="35" spans="1:21" s="37" customFormat="1" ht="13">
      <c r="A35" s="89"/>
      <c r="B35" s="384"/>
      <c r="C35" s="475"/>
      <c r="D35" s="475"/>
      <c r="E35" s="89"/>
      <c r="F35" s="89"/>
      <c r="G35" s="89"/>
      <c r="H35" s="75"/>
      <c r="I35" s="392"/>
      <c r="J35" s="392"/>
      <c r="K35" s="392"/>
      <c r="L35" s="392"/>
      <c r="M35" s="392"/>
      <c r="N35" s="392"/>
      <c r="O35" s="392"/>
      <c r="P35" s="392"/>
      <c r="Q35" s="392"/>
      <c r="R35" s="392"/>
      <c r="S35" s="478" t="e">
        <f t="shared" si="0"/>
        <v>#DIV/0!</v>
      </c>
      <c r="T35" s="478">
        <f t="shared" si="1"/>
        <v>0</v>
      </c>
      <c r="U35" s="478">
        <f t="shared" si="2"/>
        <v>0</v>
      </c>
    </row>
    <row r="36" spans="1:21" s="37" customFormat="1" ht="13">
      <c r="A36" s="89"/>
      <c r="B36" s="387"/>
      <c r="C36" s="475"/>
      <c r="D36" s="475"/>
      <c r="E36" s="89"/>
      <c r="F36" s="89"/>
      <c r="G36" s="89"/>
      <c r="H36" s="75"/>
      <c r="I36" s="392"/>
      <c r="J36" s="392"/>
      <c r="K36" s="392"/>
      <c r="L36" s="392"/>
      <c r="M36" s="392"/>
      <c r="N36" s="392"/>
      <c r="O36" s="392"/>
      <c r="P36" s="392"/>
      <c r="Q36" s="392"/>
      <c r="R36" s="392"/>
      <c r="S36" s="478" t="e">
        <f t="shared" si="0"/>
        <v>#DIV/0!</v>
      </c>
      <c r="T36" s="478">
        <f t="shared" si="1"/>
        <v>0</v>
      </c>
      <c r="U36" s="478">
        <f t="shared" si="2"/>
        <v>0</v>
      </c>
    </row>
    <row r="37" spans="1:21" s="37" customFormat="1" ht="13">
      <c r="A37" s="89"/>
      <c r="B37" s="384"/>
      <c r="C37" s="475"/>
      <c r="D37" s="475"/>
      <c r="E37" s="89"/>
      <c r="F37" s="89"/>
      <c r="G37" s="89"/>
      <c r="H37" s="75"/>
      <c r="I37" s="392"/>
      <c r="J37" s="392"/>
      <c r="K37" s="392"/>
      <c r="L37" s="392"/>
      <c r="M37" s="392"/>
      <c r="N37" s="392"/>
      <c r="O37" s="392"/>
      <c r="P37" s="392"/>
      <c r="Q37" s="392"/>
      <c r="R37" s="392"/>
      <c r="S37" s="478" t="e">
        <f t="shared" si="0"/>
        <v>#DIV/0!</v>
      </c>
      <c r="T37" s="478">
        <f t="shared" si="1"/>
        <v>0</v>
      </c>
      <c r="U37" s="478">
        <f t="shared" si="2"/>
        <v>0</v>
      </c>
    </row>
    <row r="38" spans="1:21" s="37" customFormat="1" ht="13">
      <c r="A38" s="89"/>
      <c r="B38" s="384"/>
      <c r="C38" s="475"/>
      <c r="D38" s="475"/>
      <c r="E38" s="89"/>
      <c r="F38" s="89"/>
      <c r="G38" s="89"/>
      <c r="H38" s="75"/>
      <c r="I38" s="392"/>
      <c r="J38" s="392"/>
      <c r="K38" s="392"/>
      <c r="L38" s="392"/>
      <c r="M38" s="392"/>
      <c r="N38" s="392"/>
      <c r="O38" s="392"/>
      <c r="P38" s="392"/>
      <c r="Q38" s="392"/>
      <c r="R38" s="392"/>
      <c r="S38" s="478" t="e">
        <f t="shared" si="0"/>
        <v>#DIV/0!</v>
      </c>
      <c r="T38" s="478">
        <f t="shared" si="1"/>
        <v>0</v>
      </c>
      <c r="U38" s="478">
        <f t="shared" si="2"/>
        <v>0</v>
      </c>
    </row>
    <row r="39" spans="1:21" s="37" customFormat="1" ht="13">
      <c r="A39" s="89"/>
      <c r="B39" s="384"/>
      <c r="C39" s="475"/>
      <c r="D39" s="475"/>
      <c r="E39" s="89"/>
      <c r="F39" s="89"/>
      <c r="G39" s="89"/>
      <c r="H39" s="75"/>
      <c r="I39" s="392"/>
      <c r="J39" s="392"/>
      <c r="K39" s="392"/>
      <c r="L39" s="392"/>
      <c r="M39" s="392"/>
      <c r="N39" s="392"/>
      <c r="O39" s="392"/>
      <c r="P39" s="392"/>
      <c r="Q39" s="392"/>
      <c r="R39" s="392"/>
      <c r="S39" s="478" t="e">
        <f t="shared" si="0"/>
        <v>#DIV/0!</v>
      </c>
      <c r="T39" s="478">
        <f t="shared" si="1"/>
        <v>0</v>
      </c>
      <c r="U39" s="478">
        <f t="shared" si="2"/>
        <v>0</v>
      </c>
    </row>
    <row r="40" spans="1:21" s="37" customFormat="1" ht="13">
      <c r="A40" s="89"/>
      <c r="B40" s="384"/>
      <c r="C40" s="475"/>
      <c r="D40" s="475"/>
      <c r="E40" s="89"/>
      <c r="F40" s="89"/>
      <c r="G40" s="89"/>
      <c r="H40" s="75"/>
      <c r="I40" s="392"/>
      <c r="J40" s="392"/>
      <c r="K40" s="392"/>
      <c r="L40" s="392"/>
      <c r="M40" s="392"/>
      <c r="N40" s="392"/>
      <c r="O40" s="392"/>
      <c r="P40" s="392"/>
      <c r="Q40" s="392"/>
      <c r="R40" s="392"/>
      <c r="S40" s="478" t="e">
        <f t="shared" si="0"/>
        <v>#DIV/0!</v>
      </c>
      <c r="T40" s="478">
        <f t="shared" si="1"/>
        <v>0</v>
      </c>
      <c r="U40" s="478">
        <f t="shared" si="2"/>
        <v>0</v>
      </c>
    </row>
    <row r="41" spans="1:21" s="37" customFormat="1" ht="13">
      <c r="A41" s="89"/>
      <c r="B41" s="384"/>
      <c r="C41" s="475"/>
      <c r="D41" s="475"/>
      <c r="E41" s="89"/>
      <c r="F41" s="89"/>
      <c r="G41" s="89"/>
      <c r="H41" s="75"/>
      <c r="I41" s="392"/>
      <c r="J41" s="392"/>
      <c r="K41" s="392"/>
      <c r="L41" s="392"/>
      <c r="M41" s="392"/>
      <c r="N41" s="392"/>
      <c r="O41" s="392"/>
      <c r="P41" s="392"/>
      <c r="Q41" s="392"/>
      <c r="R41" s="392"/>
      <c r="S41" s="478" t="e">
        <f t="shared" si="0"/>
        <v>#DIV/0!</v>
      </c>
      <c r="T41" s="478">
        <f t="shared" si="1"/>
        <v>0</v>
      </c>
      <c r="U41" s="478">
        <f t="shared" si="2"/>
        <v>0</v>
      </c>
    </row>
    <row r="42" spans="1:21" s="37" customFormat="1" ht="13">
      <c r="A42" s="89"/>
      <c r="B42" s="384"/>
      <c r="C42" s="475"/>
      <c r="D42" s="475"/>
      <c r="E42" s="89"/>
      <c r="F42" s="89"/>
      <c r="G42" s="89"/>
      <c r="H42" s="75"/>
      <c r="I42" s="392"/>
      <c r="J42" s="392"/>
      <c r="K42" s="392"/>
      <c r="L42" s="392"/>
      <c r="M42" s="392"/>
      <c r="N42" s="392"/>
      <c r="O42" s="392"/>
      <c r="P42" s="392"/>
      <c r="Q42" s="392"/>
      <c r="R42" s="392"/>
      <c r="S42" s="478" t="e">
        <f t="shared" si="0"/>
        <v>#DIV/0!</v>
      </c>
      <c r="T42" s="478">
        <f t="shared" si="1"/>
        <v>0</v>
      </c>
      <c r="U42" s="478">
        <f t="shared" si="2"/>
        <v>0</v>
      </c>
    </row>
    <row r="43" spans="1:21" s="37" customFormat="1" ht="13">
      <c r="A43" s="89"/>
      <c r="B43" s="384"/>
      <c r="C43" s="475"/>
      <c r="D43" s="475"/>
      <c r="E43" s="89"/>
      <c r="F43" s="89"/>
      <c r="G43" s="89"/>
      <c r="H43" s="75"/>
      <c r="I43" s="392"/>
      <c r="J43" s="392"/>
      <c r="K43" s="392"/>
      <c r="L43" s="392"/>
      <c r="M43" s="392"/>
      <c r="N43" s="392"/>
      <c r="O43" s="392"/>
      <c r="P43" s="392"/>
      <c r="Q43" s="392"/>
      <c r="R43" s="392"/>
      <c r="S43" s="478" t="e">
        <f t="shared" si="0"/>
        <v>#DIV/0!</v>
      </c>
      <c r="T43" s="478">
        <f t="shared" si="1"/>
        <v>0</v>
      </c>
      <c r="U43" s="478">
        <f t="shared" si="2"/>
        <v>0</v>
      </c>
    </row>
    <row r="44" spans="1:21" s="37" customFormat="1" ht="13">
      <c r="S44" s="131"/>
      <c r="T44" s="36"/>
      <c r="U44" s="36"/>
    </row>
    <row r="45" spans="1:21" s="37" customFormat="1" ht="13">
      <c r="S45" s="131"/>
      <c r="T45" s="36"/>
      <c r="U45" s="36"/>
    </row>
    <row r="46" spans="1:21" s="37" customFormat="1" ht="13">
      <c r="S46" s="131"/>
      <c r="T46" s="36"/>
      <c r="U46" s="36"/>
    </row>
    <row r="47" spans="1:21" s="37" customFormat="1" ht="13">
      <c r="S47" s="131"/>
      <c r="T47" s="36"/>
      <c r="U47" s="36"/>
    </row>
    <row r="48" spans="1:21" s="37" customFormat="1" ht="13">
      <c r="S48" s="131"/>
      <c r="T48" s="36"/>
      <c r="U48" s="36"/>
    </row>
    <row r="49" spans="19:21" s="37" customFormat="1" ht="13">
      <c r="S49" s="131"/>
      <c r="T49" s="36"/>
      <c r="U49" s="36"/>
    </row>
    <row r="50" spans="19:21" s="37" customFormat="1" ht="13">
      <c r="S50" s="131"/>
      <c r="T50" s="36"/>
      <c r="U50" s="36"/>
    </row>
    <row r="51" spans="19:21" s="37" customFormat="1" ht="13">
      <c r="S51" s="131"/>
      <c r="T51" s="36"/>
      <c r="U51" s="36"/>
    </row>
    <row r="52" spans="19:21" s="37" customFormat="1" ht="13">
      <c r="S52" s="131"/>
      <c r="T52" s="36"/>
      <c r="U52" s="36"/>
    </row>
    <row r="53" spans="19:21" s="37" customFormat="1" ht="13">
      <c r="S53" s="131"/>
      <c r="T53" s="36"/>
      <c r="U53" s="36"/>
    </row>
    <row r="54" spans="19:21" s="37" customFormat="1" ht="13">
      <c r="S54" s="131"/>
      <c r="T54" s="36"/>
      <c r="U54" s="36"/>
    </row>
    <row r="55" spans="19:21" s="37" customFormat="1" ht="13">
      <c r="S55" s="131"/>
      <c r="T55" s="36"/>
      <c r="U55" s="36"/>
    </row>
    <row r="56" spans="19:21" s="37" customFormat="1" ht="13">
      <c r="S56" s="131"/>
      <c r="T56" s="36"/>
      <c r="U56" s="36"/>
    </row>
    <row r="57" spans="19:21" s="37" customFormat="1" ht="13">
      <c r="S57" s="131"/>
      <c r="T57" s="36"/>
      <c r="U57" s="36"/>
    </row>
    <row r="58" spans="19:21" s="37" customFormat="1" ht="13">
      <c r="S58" s="131"/>
      <c r="T58" s="36"/>
      <c r="U58" s="36"/>
    </row>
    <row r="59" spans="19:21" s="37" customFormat="1" ht="13">
      <c r="S59" s="131"/>
      <c r="T59" s="36"/>
      <c r="U59" s="36"/>
    </row>
    <row r="60" spans="19:21" s="37" customFormat="1" ht="13">
      <c r="S60" s="131"/>
      <c r="T60" s="36"/>
      <c r="U60" s="36"/>
    </row>
    <row r="61" spans="19:21" s="37" customFormat="1" ht="13">
      <c r="S61" s="131"/>
      <c r="T61" s="36"/>
      <c r="U61" s="36"/>
    </row>
    <row r="62" spans="19:21" s="37" customFormat="1" ht="13">
      <c r="S62" s="131"/>
      <c r="T62" s="36"/>
      <c r="U62" s="36"/>
    </row>
    <row r="63" spans="19:21" s="37" customFormat="1" ht="13">
      <c r="S63" s="131"/>
      <c r="T63" s="36"/>
      <c r="U63" s="36"/>
    </row>
    <row r="64" spans="19:21" s="37" customFormat="1" ht="13">
      <c r="S64" s="131"/>
      <c r="T64" s="36"/>
      <c r="U64" s="36"/>
    </row>
    <row r="65" spans="19:21" s="37" customFormat="1" ht="13">
      <c r="S65" s="131"/>
      <c r="T65" s="36"/>
      <c r="U65" s="36"/>
    </row>
    <row r="66" spans="19:21" s="37" customFormat="1" ht="13">
      <c r="S66" s="131"/>
      <c r="T66" s="36"/>
      <c r="U66" s="36"/>
    </row>
    <row r="67" spans="19:21" s="37" customFormat="1" ht="13">
      <c r="S67" s="131"/>
      <c r="T67" s="36"/>
      <c r="U67" s="36"/>
    </row>
    <row r="68" spans="19:21" s="37" customFormat="1" ht="13">
      <c r="S68" s="131"/>
      <c r="T68" s="36"/>
      <c r="U68" s="36"/>
    </row>
    <row r="69" spans="19:21" s="37" customFormat="1" ht="13">
      <c r="S69" s="131"/>
      <c r="T69" s="36"/>
      <c r="U69" s="36"/>
    </row>
    <row r="70" spans="19:21" s="37" customFormat="1" ht="13">
      <c r="S70" s="131"/>
      <c r="T70" s="36"/>
      <c r="U70" s="36"/>
    </row>
    <row r="71" spans="19:21" s="37" customFormat="1" ht="13">
      <c r="S71" s="131"/>
      <c r="T71" s="36"/>
      <c r="U71" s="36"/>
    </row>
    <row r="72" spans="19:21" s="37" customFormat="1" ht="13">
      <c r="S72" s="131"/>
      <c r="T72" s="36"/>
      <c r="U72" s="36"/>
    </row>
    <row r="73" spans="19:21" s="37" customFormat="1" ht="13">
      <c r="S73" s="131"/>
      <c r="T73" s="36"/>
      <c r="U73" s="36"/>
    </row>
    <row r="74" spans="19:21" s="37" customFormat="1" ht="13">
      <c r="S74" s="131"/>
      <c r="T74" s="36"/>
      <c r="U74" s="36"/>
    </row>
    <row r="75" spans="19:21" s="37" customFormat="1" ht="13">
      <c r="S75" s="131"/>
      <c r="T75" s="36"/>
      <c r="U75" s="36"/>
    </row>
    <row r="76" spans="19:21" s="37" customFormat="1" ht="13">
      <c r="S76" s="131"/>
      <c r="T76" s="36"/>
      <c r="U76" s="36"/>
    </row>
    <row r="77" spans="19:21" s="37" customFormat="1" ht="13">
      <c r="S77" s="131"/>
      <c r="T77" s="36"/>
      <c r="U77" s="36"/>
    </row>
    <row r="78" spans="19:21" s="37" customFormat="1" ht="13">
      <c r="S78" s="131"/>
      <c r="T78" s="36"/>
      <c r="U78" s="36"/>
    </row>
    <row r="79" spans="19:21" s="37" customFormat="1" ht="13">
      <c r="S79" s="131"/>
      <c r="T79" s="36"/>
      <c r="U79" s="36"/>
    </row>
    <row r="80" spans="19:21" s="37" customFormat="1" ht="13">
      <c r="S80" s="131"/>
      <c r="T80" s="36"/>
      <c r="U80" s="36"/>
    </row>
    <row r="81" spans="19:21" s="37" customFormat="1" ht="13">
      <c r="S81" s="131"/>
      <c r="T81" s="36"/>
      <c r="U81" s="36"/>
    </row>
    <row r="82" spans="19:21" s="37" customFormat="1" ht="13">
      <c r="S82" s="131"/>
      <c r="T82" s="36"/>
      <c r="U82" s="36"/>
    </row>
    <row r="83" spans="19:21" s="37" customFormat="1" ht="13">
      <c r="S83" s="131"/>
      <c r="T83" s="36"/>
      <c r="U83" s="36"/>
    </row>
    <row r="84" spans="19:21" s="37" customFormat="1" ht="13">
      <c r="S84" s="131"/>
      <c r="T84" s="36"/>
      <c r="U84" s="36"/>
    </row>
    <row r="85" spans="19:21" s="37" customFormat="1" ht="13">
      <c r="S85" s="131"/>
      <c r="T85" s="36"/>
      <c r="U85" s="36"/>
    </row>
    <row r="86" spans="19:21" s="37" customFormat="1" ht="13">
      <c r="S86" s="131"/>
      <c r="T86" s="36"/>
      <c r="U86" s="36"/>
    </row>
    <row r="87" spans="19:21" s="37" customFormat="1" ht="13">
      <c r="S87" s="131"/>
      <c r="T87" s="36"/>
      <c r="U87" s="36"/>
    </row>
    <row r="88" spans="19:21" s="37" customFormat="1" ht="13">
      <c r="S88" s="131"/>
      <c r="T88" s="36"/>
      <c r="U88" s="36"/>
    </row>
    <row r="89" spans="19:21" s="37" customFormat="1" ht="13">
      <c r="S89" s="131"/>
      <c r="T89" s="36"/>
      <c r="U89" s="36"/>
    </row>
    <row r="90" spans="19:21" s="37" customFormat="1" ht="13">
      <c r="S90" s="131"/>
      <c r="T90" s="36"/>
      <c r="U90" s="36"/>
    </row>
    <row r="91" spans="19:21" s="37" customFormat="1" ht="13">
      <c r="S91" s="131"/>
      <c r="T91" s="36"/>
      <c r="U91" s="36"/>
    </row>
    <row r="92" spans="19:21" s="37" customFormat="1" ht="13">
      <c r="S92" s="131"/>
      <c r="T92" s="36"/>
      <c r="U92" s="36"/>
    </row>
    <row r="93" spans="19:21" s="37" customFormat="1" ht="13">
      <c r="S93" s="131"/>
      <c r="T93" s="36"/>
      <c r="U93" s="36"/>
    </row>
    <row r="94" spans="19:21" s="37" customFormat="1" ht="13">
      <c r="S94" s="131"/>
      <c r="T94" s="36"/>
      <c r="U94" s="36"/>
    </row>
    <row r="95" spans="19:21" s="37" customFormat="1" ht="13">
      <c r="S95" s="131"/>
      <c r="T95" s="36"/>
      <c r="U95" s="36"/>
    </row>
    <row r="96" spans="19:21" s="37" customFormat="1" ht="13">
      <c r="S96" s="131"/>
      <c r="T96" s="36"/>
      <c r="U96" s="36"/>
    </row>
    <row r="97" spans="19:21" s="37" customFormat="1" ht="13">
      <c r="S97" s="131"/>
      <c r="T97" s="36"/>
      <c r="U97" s="36"/>
    </row>
    <row r="98" spans="19:21" s="37" customFormat="1" ht="13">
      <c r="S98" s="131"/>
      <c r="T98" s="36"/>
      <c r="U98" s="36"/>
    </row>
    <row r="99" spans="19:21" s="37" customFormat="1" ht="13">
      <c r="S99" s="131"/>
      <c r="T99" s="36"/>
      <c r="U99" s="36"/>
    </row>
    <row r="100" spans="19:21" s="37" customFormat="1" ht="13">
      <c r="S100" s="131"/>
      <c r="T100" s="36"/>
      <c r="U100" s="36"/>
    </row>
    <row r="101" spans="19:21" s="37" customFormat="1" ht="13">
      <c r="S101" s="131"/>
      <c r="T101" s="36"/>
      <c r="U101" s="36"/>
    </row>
    <row r="102" spans="19:21" s="37" customFormat="1" ht="13">
      <c r="S102" s="131"/>
      <c r="T102" s="36"/>
      <c r="U102" s="36"/>
    </row>
    <row r="103" spans="19:21" s="37" customFormat="1" ht="13">
      <c r="S103" s="131"/>
      <c r="T103" s="36"/>
      <c r="U103" s="36"/>
    </row>
    <row r="104" spans="19:21" s="37" customFormat="1" ht="13">
      <c r="S104" s="131"/>
      <c r="T104" s="36"/>
      <c r="U104" s="36"/>
    </row>
    <row r="105" spans="19:21" s="37" customFormat="1" ht="13">
      <c r="S105" s="131"/>
      <c r="T105" s="36"/>
      <c r="U105" s="36"/>
    </row>
    <row r="106" spans="19:21" s="37" customFormat="1" ht="13">
      <c r="S106" s="131"/>
      <c r="T106" s="36"/>
      <c r="U106" s="36"/>
    </row>
    <row r="107" spans="19:21" s="37" customFormat="1" ht="13">
      <c r="S107" s="131"/>
      <c r="T107" s="36"/>
      <c r="U107" s="36"/>
    </row>
    <row r="108" spans="19:21" s="37" customFormat="1" ht="13">
      <c r="S108" s="131"/>
      <c r="T108" s="36"/>
      <c r="U108" s="36"/>
    </row>
    <row r="109" spans="19:21" s="37" customFormat="1" ht="13">
      <c r="S109" s="131"/>
      <c r="T109" s="36"/>
      <c r="U109" s="36"/>
    </row>
    <row r="110" spans="19:21" s="37" customFormat="1" ht="13">
      <c r="S110" s="131"/>
      <c r="T110" s="36"/>
      <c r="U110" s="36"/>
    </row>
    <row r="111" spans="19:21" s="37" customFormat="1" ht="13">
      <c r="S111" s="131"/>
      <c r="T111" s="36"/>
      <c r="U111" s="36"/>
    </row>
    <row r="112" spans="19:21" s="37" customFormat="1" ht="13">
      <c r="S112" s="131"/>
      <c r="T112" s="36"/>
      <c r="U112" s="36"/>
    </row>
    <row r="113" spans="1:21" s="37" customFormat="1" ht="13">
      <c r="S113" s="131"/>
      <c r="T113" s="36"/>
      <c r="U113" s="36"/>
    </row>
    <row r="114" spans="1:21" ht="14.5"/>
    <row r="115" spans="1:21" ht="16">
      <c r="A115" s="132"/>
      <c r="B115" s="133"/>
      <c r="C115" s="134"/>
      <c r="D115" s="134"/>
      <c r="E115" s="135"/>
      <c r="F115" s="135"/>
      <c r="G115" s="135"/>
      <c r="H115" s="136"/>
      <c r="I115" s="136"/>
      <c r="J115" s="137"/>
      <c r="K115" s="137"/>
      <c r="L115" s="137"/>
      <c r="M115" s="137"/>
      <c r="N115" s="137"/>
      <c r="O115" s="137"/>
      <c r="P115" s="137"/>
      <c r="Q115" s="137"/>
      <c r="R115" s="137"/>
      <c r="S115" s="138"/>
    </row>
    <row r="116" spans="1:21" ht="16">
      <c r="A116" s="132"/>
      <c r="B116" s="133"/>
      <c r="C116" s="134"/>
      <c r="D116" s="134"/>
      <c r="E116" s="135"/>
      <c r="F116" s="135"/>
      <c r="G116" s="135"/>
      <c r="H116" s="136"/>
      <c r="I116" s="136"/>
      <c r="J116" s="137"/>
      <c r="K116" s="137"/>
      <c r="L116" s="137"/>
      <c r="M116" s="137"/>
      <c r="N116" s="137"/>
      <c r="O116" s="137"/>
      <c r="P116" s="137"/>
      <c r="Q116" s="137"/>
      <c r="R116" s="137"/>
      <c r="S116" s="138"/>
    </row>
    <row r="117" spans="1:21" ht="16">
      <c r="A117" s="132"/>
      <c r="B117" s="133"/>
      <c r="C117" s="134"/>
      <c r="D117" s="134"/>
      <c r="E117" s="135"/>
      <c r="F117" s="135"/>
      <c r="G117" s="135"/>
      <c r="H117" s="136"/>
      <c r="I117" s="136"/>
      <c r="J117" s="137"/>
      <c r="K117" s="137"/>
      <c r="L117" s="137"/>
      <c r="M117" s="137"/>
      <c r="N117" s="137"/>
      <c r="O117" s="137"/>
      <c r="P117" s="137"/>
      <c r="Q117" s="137"/>
      <c r="R117" s="137"/>
      <c r="S117" s="138"/>
    </row>
    <row r="118" spans="1:21" ht="16">
      <c r="A118" s="132"/>
      <c r="B118" s="133"/>
      <c r="C118" s="134"/>
      <c r="D118" s="134"/>
      <c r="E118" s="135"/>
      <c r="F118" s="135"/>
      <c r="G118" s="135"/>
      <c r="H118" s="136"/>
      <c r="I118" s="136"/>
      <c r="J118" s="137"/>
      <c r="K118" s="137"/>
      <c r="L118" s="137"/>
      <c r="M118" s="137"/>
      <c r="N118" s="137"/>
      <c r="O118" s="137"/>
      <c r="P118" s="137"/>
      <c r="Q118" s="137"/>
      <c r="R118" s="137"/>
      <c r="S118" s="138"/>
    </row>
    <row r="119" spans="1:21" ht="16">
      <c r="A119" s="132"/>
      <c r="B119" s="133"/>
      <c r="C119" s="134"/>
      <c r="D119" s="134"/>
      <c r="E119" s="135"/>
      <c r="F119" s="135"/>
      <c r="G119" s="135"/>
      <c r="H119" s="136"/>
      <c r="I119" s="136"/>
      <c r="J119" s="137"/>
      <c r="K119" s="137"/>
      <c r="L119" s="137"/>
      <c r="M119" s="137"/>
      <c r="N119" s="137"/>
      <c r="O119" s="137"/>
      <c r="P119" s="137"/>
      <c r="Q119" s="137"/>
      <c r="R119" s="137"/>
      <c r="S119" s="138"/>
    </row>
    <row r="120" spans="1:21" ht="16">
      <c r="A120" s="132"/>
      <c r="B120" s="133"/>
      <c r="C120" s="134"/>
      <c r="D120" s="134"/>
      <c r="E120" s="135"/>
      <c r="F120" s="135"/>
      <c r="G120" s="135"/>
      <c r="H120" s="136"/>
      <c r="I120" s="136"/>
      <c r="J120" s="137"/>
      <c r="K120" s="137"/>
      <c r="L120" s="137"/>
      <c r="M120" s="137"/>
      <c r="N120" s="137"/>
      <c r="O120" s="137"/>
      <c r="P120" s="137"/>
      <c r="Q120" s="137"/>
      <c r="R120" s="137"/>
      <c r="S120" s="138"/>
    </row>
    <row r="121" spans="1:21" ht="16">
      <c r="A121" s="132"/>
      <c r="B121" s="133"/>
      <c r="C121" s="134"/>
      <c r="D121" s="134"/>
      <c r="E121" s="135"/>
      <c r="F121" s="135"/>
      <c r="G121" s="135"/>
      <c r="H121" s="136"/>
      <c r="I121" s="136"/>
      <c r="J121" s="137"/>
      <c r="K121" s="137"/>
      <c r="L121" s="137"/>
      <c r="M121" s="137"/>
      <c r="N121" s="137"/>
      <c r="O121" s="137"/>
      <c r="P121" s="137"/>
      <c r="Q121" s="137"/>
      <c r="R121" s="137"/>
      <c r="S121" s="138"/>
    </row>
    <row r="122" spans="1:21" ht="16">
      <c r="A122" s="132"/>
      <c r="B122" s="133"/>
      <c r="C122" s="134"/>
      <c r="D122" s="134"/>
      <c r="E122" s="135"/>
      <c r="F122" s="135"/>
      <c r="G122" s="135"/>
      <c r="H122" s="136"/>
      <c r="I122" s="136"/>
      <c r="J122" s="137"/>
      <c r="K122" s="137"/>
      <c r="L122" s="137"/>
      <c r="M122" s="137"/>
      <c r="N122" s="137"/>
      <c r="O122" s="137"/>
      <c r="P122" s="137"/>
      <c r="Q122" s="137"/>
      <c r="R122" s="137"/>
      <c r="S122" s="138"/>
    </row>
    <row r="123" spans="1:21" ht="16">
      <c r="A123" s="132"/>
      <c r="B123" s="133"/>
      <c r="C123" s="134"/>
      <c r="D123" s="134"/>
      <c r="E123" s="135"/>
      <c r="F123" s="135"/>
      <c r="G123" s="135"/>
      <c r="H123" s="136"/>
      <c r="I123" s="136"/>
      <c r="J123" s="137"/>
      <c r="K123" s="137"/>
      <c r="L123" s="137"/>
      <c r="M123" s="137"/>
      <c r="N123" s="137"/>
      <c r="O123" s="137"/>
      <c r="P123" s="137"/>
      <c r="Q123" s="137"/>
      <c r="R123" s="137"/>
      <c r="S123" s="138"/>
    </row>
    <row r="124" spans="1:21" ht="16">
      <c r="A124" s="132"/>
      <c r="B124" s="133"/>
      <c r="C124" s="134"/>
      <c r="D124" s="134"/>
      <c r="E124" s="135"/>
      <c r="F124" s="135"/>
      <c r="G124" s="135"/>
      <c r="H124" s="136"/>
      <c r="I124" s="136"/>
      <c r="J124" s="137"/>
      <c r="K124" s="137"/>
      <c r="L124" s="137"/>
      <c r="M124" s="137"/>
      <c r="N124" s="137"/>
      <c r="O124" s="137"/>
      <c r="P124" s="137"/>
      <c r="Q124" s="137"/>
      <c r="R124" s="137"/>
      <c r="S124" s="138"/>
    </row>
    <row r="125" spans="1:21" ht="16">
      <c r="A125" s="132"/>
      <c r="B125" s="133"/>
      <c r="C125" s="134"/>
      <c r="D125" s="134"/>
      <c r="E125" s="135"/>
      <c r="F125" s="135"/>
      <c r="G125" s="135"/>
      <c r="H125" s="136"/>
      <c r="I125" s="136"/>
      <c r="J125" s="137"/>
      <c r="K125" s="137"/>
      <c r="L125" s="137"/>
      <c r="M125" s="137"/>
      <c r="N125" s="137"/>
      <c r="O125" s="137"/>
      <c r="P125" s="137"/>
      <c r="Q125" s="137"/>
      <c r="R125" s="137"/>
      <c r="S125" s="138"/>
    </row>
    <row r="126" spans="1:21" ht="16">
      <c r="A126" s="132"/>
      <c r="B126" s="133"/>
      <c r="C126" s="134"/>
      <c r="D126" s="134"/>
      <c r="E126" s="135"/>
      <c r="F126" s="135"/>
      <c r="G126" s="135"/>
      <c r="H126" s="136"/>
      <c r="I126" s="136"/>
      <c r="J126" s="137"/>
      <c r="K126" s="137"/>
      <c r="L126" s="137"/>
      <c r="M126" s="137"/>
      <c r="N126" s="137"/>
      <c r="O126" s="137"/>
      <c r="P126" s="137"/>
      <c r="Q126" s="137"/>
      <c r="R126" s="137"/>
      <c r="S126" s="138"/>
    </row>
    <row r="127" spans="1:21" ht="16">
      <c r="A127" s="132"/>
      <c r="B127" s="133"/>
      <c r="C127" s="134"/>
      <c r="D127" s="134"/>
      <c r="E127" s="135"/>
      <c r="F127" s="135"/>
      <c r="G127" s="135"/>
      <c r="H127" s="136"/>
      <c r="I127" s="136"/>
      <c r="J127" s="137"/>
      <c r="K127" s="137"/>
      <c r="L127" s="137"/>
      <c r="M127" s="137"/>
      <c r="N127" s="137"/>
      <c r="O127" s="137"/>
      <c r="P127" s="137"/>
      <c r="Q127" s="137"/>
      <c r="R127" s="137"/>
      <c r="S127" s="138"/>
    </row>
    <row r="128" spans="1:21" ht="16">
      <c r="A128" s="132"/>
      <c r="B128" s="133"/>
      <c r="C128" s="134"/>
      <c r="D128" s="134"/>
      <c r="E128" s="135"/>
      <c r="F128" s="135"/>
      <c r="G128" s="135"/>
      <c r="H128" s="136"/>
      <c r="I128" s="136"/>
      <c r="J128" s="137"/>
      <c r="K128" s="137"/>
      <c r="L128" s="137"/>
      <c r="M128" s="137"/>
      <c r="N128" s="137"/>
      <c r="O128" s="137"/>
      <c r="P128" s="137"/>
      <c r="Q128" s="137"/>
      <c r="R128" s="137"/>
      <c r="S128" s="138"/>
    </row>
    <row r="129" spans="1:19" ht="16">
      <c r="A129" s="132"/>
      <c r="B129" s="133"/>
      <c r="C129" s="134"/>
      <c r="D129" s="134"/>
      <c r="E129" s="135"/>
      <c r="F129" s="135"/>
      <c r="G129" s="135"/>
      <c r="H129" s="136"/>
      <c r="I129" s="136"/>
      <c r="J129" s="137"/>
      <c r="K129" s="137"/>
      <c r="L129" s="137"/>
      <c r="M129" s="137"/>
      <c r="N129" s="137"/>
      <c r="O129" s="137"/>
      <c r="P129" s="137"/>
      <c r="Q129" s="137"/>
      <c r="R129" s="137"/>
      <c r="S129" s="138"/>
    </row>
    <row r="130" spans="1:19" ht="14.5"/>
    <row r="131" spans="1:19" ht="14.5"/>
    <row r="132" spans="1:19" ht="14.5"/>
    <row r="133" spans="1:19" ht="14.5"/>
    <row r="134" spans="1:19" ht="14.5"/>
    <row r="135" spans="1:19" ht="14.5"/>
    <row r="136" spans="1:19" ht="14.5"/>
    <row r="137" spans="1:19" ht="14.5"/>
    <row r="138" spans="1:19" ht="14.5"/>
    <row r="139" spans="1:19" ht="14.5"/>
    <row r="140" spans="1:19" ht="14.5"/>
    <row r="141" spans="1:19" ht="14.5"/>
    <row r="142" spans="1:19" ht="14.5"/>
    <row r="143" spans="1:19" ht="14.5"/>
    <row r="144" spans="1:19" ht="14.5"/>
    <row r="145" ht="14.5"/>
    <row r="146" ht="14.5"/>
    <row r="147" ht="14.5"/>
    <row r="148" ht="14.5"/>
    <row r="149" ht="14.5"/>
    <row r="150" ht="14.5"/>
    <row r="151" ht="14.5"/>
  </sheetData>
  <sheetProtection algorithmName="SHA-512" hashValue="ccGT05eEbow0VVzUjXSDWfobbu0a/whem4Cx8YC8se6WzFpLxVA5D8UVZ8tJnoNCd7q/KtpewcMy35hG2KPHEw==" saltValue="gNU4lxRBwUtRlNF96bbGyQ==" spinCount="100000" sheet="1" objects="1" scenarios="1" formatRows="0" insertRows="0" deleteRows="0" selectLockedCells="1"/>
  <mergeCells count="13">
    <mergeCell ref="A1:B3"/>
    <mergeCell ref="C1:U3"/>
    <mergeCell ref="Q8:R8"/>
    <mergeCell ref="C6:E6"/>
    <mergeCell ref="C4:E4"/>
    <mergeCell ref="C5:E5"/>
    <mergeCell ref="H4:K4"/>
    <mergeCell ref="H5:K5"/>
    <mergeCell ref="O4:Q4"/>
    <mergeCell ref="O5:Q5"/>
    <mergeCell ref="O6:Q6"/>
    <mergeCell ref="O7:Q7"/>
    <mergeCell ref="C7:K7"/>
  </mergeCells>
  <conditionalFormatting sqref="I10:R10">
    <cfRule type="cellIs" dxfId="199" priority="408" stopIfTrue="1" operator="between">
      <formula>$C10</formula>
      <formula>$D10</formula>
    </cfRule>
    <cfRule type="cellIs" dxfId="198" priority="409" stopIfTrue="1" operator="equal">
      <formula>$D10</formula>
    </cfRule>
    <cfRule type="cellIs" dxfId="197" priority="410" stopIfTrue="1" operator="equal">
      <formula>$C10</formula>
    </cfRule>
    <cfRule type="cellIs" dxfId="196" priority="411" stopIfTrue="1" operator="greaterThan">
      <formula>$D10</formula>
    </cfRule>
    <cfRule type="cellIs" dxfId="195" priority="412" operator="lessThan">
      <formula>$C10</formula>
    </cfRule>
  </conditionalFormatting>
  <conditionalFormatting sqref="I11:R11">
    <cfRule type="cellIs" dxfId="194" priority="35" operator="lessThanOrEqual">
      <formula>$D$11</formula>
    </cfRule>
    <cfRule type="cellIs" dxfId="193" priority="36" operator="greaterThanOrEqual">
      <formula>$C$11</formula>
    </cfRule>
    <cfRule type="cellIs" dxfId="192" priority="34" operator="lessThan">
      <formula>$C$11</formula>
    </cfRule>
    <cfRule type="cellIs" dxfId="191" priority="33" operator="greaterThan">
      <formula>$D$11</formula>
    </cfRule>
  </conditionalFormatting>
  <conditionalFormatting sqref="I12:R12">
    <cfRule type="cellIs" dxfId="190" priority="29" operator="greaterThan">
      <formula>$D$12</formula>
    </cfRule>
    <cfRule type="cellIs" dxfId="189" priority="32" operator="greaterThanOrEqual">
      <formula>$C$12</formula>
    </cfRule>
    <cfRule type="cellIs" dxfId="188" priority="30" operator="lessThan">
      <formula>$C$12</formula>
    </cfRule>
    <cfRule type="cellIs" dxfId="187" priority="31" operator="lessThanOrEqual">
      <formula>$D$12</formula>
    </cfRule>
  </conditionalFormatting>
  <conditionalFormatting sqref="I13:R13">
    <cfRule type="cellIs" dxfId="186" priority="26" operator="lessThan">
      <formula>$C$13</formula>
    </cfRule>
    <cfRule type="cellIs" dxfId="185" priority="27" operator="lessThanOrEqual">
      <formula>$D$13</formula>
    </cfRule>
    <cfRule type="cellIs" dxfId="184" priority="28" operator="greaterThanOrEqual">
      <formula>$C$13</formula>
    </cfRule>
    <cfRule type="cellIs" dxfId="183" priority="25" operator="greaterThan">
      <formula>$D$13</formula>
    </cfRule>
  </conditionalFormatting>
  <conditionalFormatting sqref="I14:R14">
    <cfRule type="cellIs" dxfId="182" priority="24" operator="greaterThanOrEqual">
      <formula>$C$14</formula>
    </cfRule>
    <cfRule type="cellIs" dxfId="181" priority="21" operator="greaterThan">
      <formula>$D$14</formula>
    </cfRule>
    <cfRule type="cellIs" dxfId="180" priority="22" operator="lessThan">
      <formula>$C$14</formula>
    </cfRule>
    <cfRule type="cellIs" dxfId="179" priority="23" operator="lessThanOrEqual">
      <formula>$D$14</formula>
    </cfRule>
  </conditionalFormatting>
  <conditionalFormatting sqref="I15:R15">
    <cfRule type="cellIs" dxfId="178" priority="17" operator="greaterThan">
      <formula>$D$15</formula>
    </cfRule>
    <cfRule type="cellIs" dxfId="177" priority="18" operator="lessThan">
      <formula>$C$15</formula>
    </cfRule>
    <cfRule type="cellIs" dxfId="176" priority="19" operator="lessThanOrEqual">
      <formula>$D$15</formula>
    </cfRule>
    <cfRule type="cellIs" dxfId="175" priority="20" operator="greaterThanOrEqual">
      <formula>$C$15</formula>
    </cfRule>
  </conditionalFormatting>
  <conditionalFormatting sqref="I16:R16">
    <cfRule type="cellIs" dxfId="174" priority="16" operator="greaterThanOrEqual">
      <formula>$C$16</formula>
    </cfRule>
    <cfRule type="cellIs" dxfId="173" priority="15" operator="lessThanOrEqual">
      <formula>$D$16</formula>
    </cfRule>
    <cfRule type="cellIs" dxfId="172" priority="13" operator="greaterThan">
      <formula>$D$16</formula>
    </cfRule>
    <cfRule type="cellIs" dxfId="171" priority="14" operator="lessThan">
      <formula>$C$16</formula>
    </cfRule>
  </conditionalFormatting>
  <conditionalFormatting sqref="I17:R17">
    <cfRule type="cellIs" dxfId="170" priority="12" operator="greaterThanOrEqual">
      <formula>$C$17</formula>
    </cfRule>
    <cfRule type="cellIs" dxfId="169" priority="11" operator="lessThanOrEqual">
      <formula>$D$17</formula>
    </cfRule>
    <cfRule type="cellIs" dxfId="168" priority="10" operator="lessThan">
      <formula>$C$17</formula>
    </cfRule>
    <cfRule type="cellIs" dxfId="167" priority="9" operator="greaterThan">
      <formula>$D$17</formula>
    </cfRule>
  </conditionalFormatting>
  <conditionalFormatting sqref="I18:R18">
    <cfRule type="cellIs" dxfId="166" priority="8" operator="greaterThanOrEqual">
      <formula>$C$18</formula>
    </cfRule>
    <cfRule type="cellIs" dxfId="165" priority="7" operator="lessThanOrEqual">
      <formula>$D$18</formula>
    </cfRule>
    <cfRule type="cellIs" dxfId="164" priority="6" operator="lessThan">
      <formula>$C$18</formula>
    </cfRule>
    <cfRule type="cellIs" dxfId="163" priority="5" operator="greaterThan">
      <formula>$D$18</formula>
    </cfRule>
  </conditionalFormatting>
  <conditionalFormatting sqref="I19:R19">
    <cfRule type="cellIs" dxfId="162" priority="2" operator="lessThan">
      <formula>$C$19</formula>
    </cfRule>
    <cfRule type="cellIs" dxfId="161" priority="3" operator="lessThanOrEqual">
      <formula>$D$19</formula>
    </cfRule>
    <cfRule type="cellIs" dxfId="160" priority="1" operator="greaterThan">
      <formula>$D$19</formula>
    </cfRule>
    <cfRule type="cellIs" dxfId="159" priority="4" operator="greaterThanOrEqual">
      <formula>$C$19</formula>
    </cfRule>
  </conditionalFormatting>
  <conditionalFormatting sqref="I20:R20">
    <cfRule type="cellIs" dxfId="158" priority="76" operator="greaterThanOrEqual">
      <formula>$C$20</formula>
    </cfRule>
    <cfRule type="cellIs" dxfId="157" priority="75" operator="lessThanOrEqual">
      <formula>$D$20</formula>
    </cfRule>
    <cfRule type="cellIs" dxfId="156" priority="74" operator="lessThan">
      <formula>$C$20</formula>
    </cfRule>
    <cfRule type="cellIs" dxfId="155" priority="73" operator="greaterThan">
      <formula>$D$20</formula>
    </cfRule>
  </conditionalFormatting>
  <conditionalFormatting sqref="I21:R21">
    <cfRule type="cellIs" dxfId="154" priority="69" operator="greaterThan">
      <formula>$D$21</formula>
    </cfRule>
    <cfRule type="cellIs" dxfId="153" priority="70" operator="lessThan">
      <formula>$C$21</formula>
    </cfRule>
    <cfRule type="cellIs" dxfId="152" priority="72" operator="greaterThanOrEqual">
      <formula>$C$21</formula>
    </cfRule>
    <cfRule type="cellIs" dxfId="151" priority="71" operator="lessThanOrEqual">
      <formula>$D$21</formula>
    </cfRule>
  </conditionalFormatting>
  <conditionalFormatting sqref="I22:R22">
    <cfRule type="cellIs" dxfId="150" priority="65" operator="greaterThan">
      <formula>$D$22</formula>
    </cfRule>
    <cfRule type="cellIs" dxfId="149" priority="66" operator="lessThan">
      <formula>$C$22</formula>
    </cfRule>
    <cfRule type="cellIs" dxfId="148" priority="67" operator="lessThanOrEqual">
      <formula>$D$22</formula>
    </cfRule>
    <cfRule type="cellIs" dxfId="147" priority="68" operator="greaterThanOrEqual">
      <formula>$C$22</formula>
    </cfRule>
  </conditionalFormatting>
  <conditionalFormatting sqref="I23:R23">
    <cfRule type="cellIs" dxfId="146" priority="62" operator="lessThan">
      <formula>$C$23</formula>
    </cfRule>
    <cfRule type="cellIs" dxfId="145" priority="63" operator="lessThanOrEqual">
      <formula>$D$23</formula>
    </cfRule>
    <cfRule type="cellIs" dxfId="144" priority="64" operator="greaterThanOrEqual">
      <formula>$C$23</formula>
    </cfRule>
    <cfRule type="cellIs" dxfId="143" priority="61" operator="greaterThan">
      <formula>$D$23</formula>
    </cfRule>
  </conditionalFormatting>
  <conditionalFormatting sqref="I24:R24">
    <cfRule type="cellIs" dxfId="142" priority="57" operator="greaterThan">
      <formula>$D$24</formula>
    </cfRule>
    <cfRule type="cellIs" dxfId="141" priority="58" operator="lessThan">
      <formula>$C$24</formula>
    </cfRule>
    <cfRule type="cellIs" dxfId="140" priority="59" operator="lessThanOrEqual">
      <formula>$D$24</formula>
    </cfRule>
    <cfRule type="cellIs" dxfId="139" priority="60" operator="greaterThanOrEqual">
      <formula>$C$24</formula>
    </cfRule>
  </conditionalFormatting>
  <conditionalFormatting sqref="I25:R25">
    <cfRule type="cellIs" dxfId="138" priority="54" operator="lessThan">
      <formula>$C$25</formula>
    </cfRule>
    <cfRule type="cellIs" dxfId="137" priority="56" operator="greaterThanOrEqual">
      <formula>$C$25</formula>
    </cfRule>
    <cfRule type="cellIs" dxfId="136" priority="55" operator="lessThanOrEqual">
      <formula>$D$25</formula>
    </cfRule>
    <cfRule type="cellIs" dxfId="135" priority="53" operator="greaterThan">
      <formula>$D$25</formula>
    </cfRule>
  </conditionalFormatting>
  <conditionalFormatting sqref="I26:R26">
    <cfRule type="cellIs" dxfId="134" priority="50" operator="lessThan">
      <formula>$C$26</formula>
    </cfRule>
    <cfRule type="cellIs" dxfId="133" priority="52" operator="greaterThanOrEqual">
      <formula>$C$26</formula>
    </cfRule>
    <cfRule type="cellIs" dxfId="132" priority="51" operator="lessThanOrEqual">
      <formula>$D$26</formula>
    </cfRule>
    <cfRule type="cellIs" dxfId="131" priority="49" operator="greaterThan">
      <formula>$D$26</formula>
    </cfRule>
  </conditionalFormatting>
  <conditionalFormatting sqref="I27:R27">
    <cfRule type="cellIs" dxfId="130" priority="45" operator="greaterThan">
      <formula>$D$27</formula>
    </cfRule>
    <cfRule type="cellIs" dxfId="129" priority="46" operator="lessThan">
      <formula>$C$27</formula>
    </cfRule>
    <cfRule type="cellIs" dxfId="128" priority="47" operator="lessThanOrEqual">
      <formula>$D$27</formula>
    </cfRule>
    <cfRule type="cellIs" dxfId="127" priority="48" operator="greaterThanOrEqual">
      <formula>$C$27</formula>
    </cfRule>
  </conditionalFormatting>
  <conditionalFormatting sqref="I28:R28">
    <cfRule type="cellIs" dxfId="126" priority="41" operator="greaterThan">
      <formula>$D$28</formula>
    </cfRule>
    <cfRule type="cellIs" dxfId="125" priority="42" operator="lessThan">
      <formula>$C$28</formula>
    </cfRule>
    <cfRule type="cellIs" dxfId="124" priority="43" operator="lessThanOrEqual">
      <formula>$D$28</formula>
    </cfRule>
    <cfRule type="cellIs" dxfId="123" priority="44" operator="greaterThanOrEqual">
      <formula>$C$28</formula>
    </cfRule>
  </conditionalFormatting>
  <conditionalFormatting sqref="I29:R29">
    <cfRule type="cellIs" dxfId="122" priority="38" operator="lessThan">
      <formula>$C$29</formula>
    </cfRule>
    <cfRule type="cellIs" dxfId="121" priority="39" operator="lessThanOrEqual">
      <formula>$D$29</formula>
    </cfRule>
    <cfRule type="cellIs" dxfId="120" priority="40" operator="greaterThanOrEqual">
      <formula>$C$29</formula>
    </cfRule>
    <cfRule type="cellIs" dxfId="119" priority="37" operator="greaterThan">
      <formula>$D$29</formula>
    </cfRule>
  </conditionalFormatting>
  <conditionalFormatting sqref="I30:R30">
    <cfRule type="cellIs" dxfId="118" priority="113" operator="greaterThan">
      <formula>$D$30</formula>
    </cfRule>
    <cfRule type="cellIs" dxfId="117" priority="116" operator="greaterThanOrEqual">
      <formula>$C$30</formula>
    </cfRule>
    <cfRule type="cellIs" dxfId="116" priority="115" operator="lessThanOrEqual">
      <formula>$D$30</formula>
    </cfRule>
    <cfRule type="cellIs" dxfId="115" priority="114" operator="lessThan">
      <formula>$C$30</formula>
    </cfRule>
  </conditionalFormatting>
  <conditionalFormatting sqref="I31:R31">
    <cfRule type="cellIs" dxfId="114" priority="110" operator="lessThan">
      <formula>$C$31</formula>
    </cfRule>
    <cfRule type="cellIs" dxfId="113" priority="109" operator="greaterThan">
      <formula>$D$31</formula>
    </cfRule>
    <cfRule type="cellIs" dxfId="112" priority="112" operator="greaterThanOrEqual">
      <formula>$C$31</formula>
    </cfRule>
    <cfRule type="cellIs" dxfId="111" priority="111" operator="lessThanOrEqual">
      <formula>$D$31</formula>
    </cfRule>
  </conditionalFormatting>
  <conditionalFormatting sqref="I32:R32">
    <cfRule type="cellIs" dxfId="110" priority="108" operator="greaterThanOrEqual">
      <formula>$C$32</formula>
    </cfRule>
    <cfRule type="cellIs" dxfId="109" priority="107" operator="lessThanOrEqual">
      <formula>$D$32</formula>
    </cfRule>
    <cfRule type="cellIs" dxfId="108" priority="106" operator="lessThan">
      <formula>$C$32</formula>
    </cfRule>
    <cfRule type="cellIs" dxfId="107" priority="105" operator="greaterThan">
      <formula>$D$32</formula>
    </cfRule>
  </conditionalFormatting>
  <conditionalFormatting sqref="I33:R33">
    <cfRule type="cellIs" dxfId="106" priority="102" operator="lessThan">
      <formula>$C$33</formula>
    </cfRule>
    <cfRule type="cellIs" dxfId="105" priority="103" operator="lessThanOrEqual">
      <formula>$D$33</formula>
    </cfRule>
    <cfRule type="cellIs" dxfId="104" priority="104" operator="greaterThanOrEqual">
      <formula>$C$33</formula>
    </cfRule>
    <cfRule type="cellIs" dxfId="103" priority="101" operator="greaterThan">
      <formula>$D$33</formula>
    </cfRule>
  </conditionalFormatting>
  <conditionalFormatting sqref="I34:R34">
    <cfRule type="cellIs" dxfId="102" priority="97" operator="greaterThan">
      <formula>$D$34</formula>
    </cfRule>
    <cfRule type="cellIs" dxfId="101" priority="100" operator="greaterThanOrEqual">
      <formula>$C$34</formula>
    </cfRule>
    <cfRule type="cellIs" dxfId="100" priority="99" operator="lessThanOrEqual">
      <formula>$D$34</formula>
    </cfRule>
    <cfRule type="cellIs" dxfId="99" priority="98" operator="lessThan">
      <formula>$C$34</formula>
    </cfRule>
  </conditionalFormatting>
  <conditionalFormatting sqref="I35:R35">
    <cfRule type="cellIs" dxfId="98" priority="96" operator="greaterThanOrEqual">
      <formula>$C$35</formula>
    </cfRule>
    <cfRule type="cellIs" dxfId="97" priority="94" operator="lessThan">
      <formula>$C$35</formula>
    </cfRule>
    <cfRule type="cellIs" dxfId="96" priority="93" operator="greaterThan">
      <formula>$D$35</formula>
    </cfRule>
    <cfRule type="cellIs" dxfId="95" priority="95" operator="lessThanOrEqual">
      <formula>$D$35</formula>
    </cfRule>
  </conditionalFormatting>
  <conditionalFormatting sqref="I36:R36">
    <cfRule type="cellIs" dxfId="94" priority="92" operator="greaterThanOrEqual">
      <formula>$C$36</formula>
    </cfRule>
    <cfRule type="cellIs" dxfId="93" priority="91" operator="lessThanOrEqual">
      <formula>$D$36</formula>
    </cfRule>
    <cfRule type="cellIs" dxfId="92" priority="90" operator="lessThan">
      <formula>$C$36</formula>
    </cfRule>
    <cfRule type="cellIs" dxfId="91" priority="89" operator="greaterThan">
      <formula>$D$36</formula>
    </cfRule>
  </conditionalFormatting>
  <conditionalFormatting sqref="I37:R37">
    <cfRule type="cellIs" dxfId="90" priority="88" operator="greaterThanOrEqual">
      <formula>$C$37</formula>
    </cfRule>
    <cfRule type="cellIs" dxfId="89" priority="87" operator="lessThanOrEqual">
      <formula>$D$37</formula>
    </cfRule>
    <cfRule type="cellIs" dxfId="88" priority="86" operator="lessThan">
      <formula>$C$37</formula>
    </cfRule>
    <cfRule type="cellIs" dxfId="87" priority="85" operator="greaterThan">
      <formula>$D$37</formula>
    </cfRule>
  </conditionalFormatting>
  <conditionalFormatting sqref="I38:R38">
    <cfRule type="cellIs" dxfId="86" priority="81" operator="greaterThan">
      <formula>$D$38</formula>
    </cfRule>
    <cfRule type="cellIs" dxfId="85" priority="82" operator="lessThan">
      <formula>$C$38</formula>
    </cfRule>
    <cfRule type="cellIs" dxfId="84" priority="83" operator="lessThanOrEqual">
      <formula>$D$38</formula>
    </cfRule>
    <cfRule type="cellIs" dxfId="83" priority="84" operator="greaterThanOrEqual">
      <formula>$C$38</formula>
    </cfRule>
  </conditionalFormatting>
  <conditionalFormatting sqref="I39:R39">
    <cfRule type="cellIs" dxfId="82" priority="78" operator="lessThan">
      <formula>$C$39</formula>
    </cfRule>
    <cfRule type="cellIs" dxfId="81" priority="79" operator="lessThanOrEqual">
      <formula>$D$39</formula>
    </cfRule>
    <cfRule type="cellIs" dxfId="80" priority="80" operator="greaterThanOrEqual">
      <formula>$C$39</formula>
    </cfRule>
    <cfRule type="cellIs" dxfId="79" priority="77" operator="greaterThan">
      <formula>$D$39</formula>
    </cfRule>
  </conditionalFormatting>
  <conditionalFormatting sqref="I40:R40">
    <cfRule type="cellIs" dxfId="78" priority="154" operator="lessThan">
      <formula>$C$40</formula>
    </cfRule>
    <cfRule type="cellIs" dxfId="77" priority="155" operator="lessThanOrEqual">
      <formula>$D$40</formula>
    </cfRule>
    <cfRule type="cellIs" dxfId="76" priority="156" operator="greaterThanOrEqual">
      <formula>$C$40</formula>
    </cfRule>
    <cfRule type="cellIs" dxfId="75" priority="153" operator="greaterThan">
      <formula>$D$40</formula>
    </cfRule>
  </conditionalFormatting>
  <conditionalFormatting sqref="I41:R41">
    <cfRule type="cellIs" dxfId="74" priority="158" operator="lessThan">
      <formula>$C$41</formula>
    </cfRule>
    <cfRule type="cellIs" dxfId="73" priority="160" operator="greaterThanOrEqual">
      <formula>$C$41</formula>
    </cfRule>
    <cfRule type="cellIs" dxfId="72" priority="159" operator="lessThanOrEqual">
      <formula>$D$41</formula>
    </cfRule>
    <cfRule type="cellIs" dxfId="71" priority="157" operator="greaterThan">
      <formula>$D$41</formula>
    </cfRule>
  </conditionalFormatting>
  <conditionalFormatting sqref="I42:R42">
    <cfRule type="cellIs" dxfId="70" priority="162" operator="lessThan">
      <formula>$C$42</formula>
    </cfRule>
    <cfRule type="cellIs" dxfId="69" priority="163" operator="lessThanOrEqual">
      <formula>$D$42</formula>
    </cfRule>
    <cfRule type="cellIs" dxfId="68" priority="164" operator="greaterThanOrEqual">
      <formula>$C$42</formula>
    </cfRule>
    <cfRule type="cellIs" dxfId="67" priority="161" operator="greaterThan">
      <formula>$D$42</formula>
    </cfRule>
  </conditionalFormatting>
  <conditionalFormatting sqref="I43:R43">
    <cfRule type="cellIs" dxfId="66" priority="273" operator="greaterThan">
      <formula>$D$43</formula>
    </cfRule>
    <cfRule type="cellIs" dxfId="65" priority="274" operator="lessThan">
      <formula>$C$43</formula>
    </cfRule>
    <cfRule type="cellIs" dxfId="64" priority="275" operator="lessThanOrEqual">
      <formula>$D$43</formula>
    </cfRule>
    <cfRule type="cellIs" dxfId="63" priority="276" operator="greaterThanOrEqual">
      <formula>$C$43</formula>
    </cfRule>
  </conditionalFormatting>
  <conditionalFormatting sqref="T10:T43">
    <cfRule type="cellIs" dxfId="62" priority="417" stopIfTrue="1" operator="equal">
      <formula>$C10</formula>
    </cfRule>
    <cfRule type="cellIs" dxfId="61" priority="419" operator="lessThan">
      <formula>$C10</formula>
    </cfRule>
  </conditionalFormatting>
  <conditionalFormatting sqref="T10:U43">
    <cfRule type="cellIs" dxfId="60" priority="413" stopIfTrue="1" operator="between">
      <formula>$C10</formula>
      <formula>$D10</formula>
    </cfRule>
  </conditionalFormatting>
  <conditionalFormatting sqref="U10:U43">
    <cfRule type="cellIs" dxfId="59" priority="414" stopIfTrue="1" operator="equal">
      <formula>$D10</formula>
    </cfRule>
    <cfRule type="cellIs" dxfId="58" priority="415" operator="greaterThan">
      <formula>$D10</formula>
    </cfRule>
  </conditionalFormatting>
  <pageMargins left="0.25" right="0.25" top="0.75" bottom="0.75" header="0.3" footer="0.3"/>
  <pageSetup scale="63" orientation="landscape" r:id="rId1"/>
  <headerFooter>
    <oddFooter>&amp;L&amp;9&amp;F&amp;C&amp;9Page &amp;P of &amp;N&amp;R&amp;9&amp;A</oddFooter>
  </headerFooter>
  <ignoredErrors>
    <ignoredError sqref="S10:U10" formulaRange="1"/>
    <ignoredError sqref="S11:S43" evalError="1"/>
  </ignoredError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4">
    <tabColor rgb="FFFFFF00"/>
  </sheetPr>
  <dimension ref="A1:J154"/>
  <sheetViews>
    <sheetView zoomScale="90" zoomScaleNormal="90" workbookViewId="0">
      <pane ySplit="16" topLeftCell="A17" activePane="bottomLeft" state="frozenSplit"/>
      <selection pane="bottomLeft" activeCell="C10" sqref="C10"/>
    </sheetView>
  </sheetViews>
  <sheetFormatPr defaultColWidth="0" defaultRowHeight="0" customHeight="1" zeroHeight="1"/>
  <cols>
    <col min="1" max="1" width="26.54296875" style="37" customWidth="1"/>
    <col min="2" max="2" width="14.7265625" style="37" customWidth="1"/>
    <col min="3" max="6" width="29.1796875" style="37" bestFit="1" customWidth="1"/>
    <col min="7" max="10" width="32.54296875" style="37" customWidth="1"/>
    <col min="11" max="234" width="9.1796875" style="37" customWidth="1"/>
    <col min="235" max="235" width="5.54296875" style="37" customWidth="1"/>
    <col min="236" max="236" width="30.54296875" style="37" customWidth="1"/>
    <col min="237" max="238" width="6.54296875" style="37" customWidth="1"/>
    <col min="239" max="239" width="40.54296875" style="37" customWidth="1"/>
    <col min="240" max="240" width="6.54296875" style="37" customWidth="1"/>
    <col min="241" max="241" width="9.1796875" style="37" customWidth="1"/>
    <col min="242" max="251" width="9.54296875" style="37" customWidth="1"/>
    <col min="252" max="252" width="1.54296875" style="37" customWidth="1"/>
    <col min="253" max="490" width="0" style="37" hidden="1"/>
    <col min="491" max="491" width="5.54296875" style="37" customWidth="1"/>
    <col min="492" max="492" width="30.54296875" style="37" customWidth="1"/>
    <col min="493" max="494" width="6.54296875" style="37" customWidth="1"/>
    <col min="495" max="495" width="40.54296875" style="37" customWidth="1"/>
    <col min="496" max="496" width="6.54296875" style="37" customWidth="1"/>
    <col min="497" max="497" width="9.1796875" style="37" customWidth="1"/>
    <col min="498" max="507" width="9.54296875" style="37" customWidth="1"/>
    <col min="508" max="508" width="1.54296875" style="37" customWidth="1"/>
    <col min="509" max="746" width="0" style="37" hidden="1"/>
    <col min="747" max="747" width="5.54296875" style="37" customWidth="1"/>
    <col min="748" max="748" width="30.54296875" style="37" customWidth="1"/>
    <col min="749" max="750" width="6.54296875" style="37" customWidth="1"/>
    <col min="751" max="751" width="40.54296875" style="37" customWidth="1"/>
    <col min="752" max="752" width="6.54296875" style="37" customWidth="1"/>
    <col min="753" max="753" width="9.1796875" style="37" customWidth="1"/>
    <col min="754" max="763" width="9.54296875" style="37" customWidth="1"/>
    <col min="764" max="764" width="1.54296875" style="37" customWidth="1"/>
    <col min="765" max="1002" width="0" style="37" hidden="1"/>
    <col min="1003" max="1003" width="5.54296875" style="37" customWidth="1"/>
    <col min="1004" max="1004" width="30.54296875" style="37" customWidth="1"/>
    <col min="1005" max="1006" width="6.54296875" style="37" customWidth="1"/>
    <col min="1007" max="1007" width="40.54296875" style="37" customWidth="1"/>
    <col min="1008" max="1008" width="6.54296875" style="37" customWidth="1"/>
    <col min="1009" max="1009" width="9.1796875" style="37" customWidth="1"/>
    <col min="1010" max="1019" width="9.54296875" style="37" customWidth="1"/>
    <col min="1020" max="1020" width="1.54296875" style="37" customWidth="1"/>
    <col min="1021" max="1258" width="0" style="37" hidden="1"/>
    <col min="1259" max="1259" width="5.54296875" style="37" customWidth="1"/>
    <col min="1260" max="1260" width="30.54296875" style="37" customWidth="1"/>
    <col min="1261" max="1262" width="6.54296875" style="37" customWidth="1"/>
    <col min="1263" max="1263" width="40.54296875" style="37" customWidth="1"/>
    <col min="1264" max="1264" width="6.54296875" style="37" customWidth="1"/>
    <col min="1265" max="1265" width="9.1796875" style="37" customWidth="1"/>
    <col min="1266" max="1275" width="9.54296875" style="37" customWidth="1"/>
    <col min="1276" max="1276" width="1.54296875" style="37" customWidth="1"/>
    <col min="1277" max="1514" width="0" style="37" hidden="1"/>
    <col min="1515" max="1515" width="5.54296875" style="37" customWidth="1"/>
    <col min="1516" max="1516" width="30.54296875" style="37" customWidth="1"/>
    <col min="1517" max="1518" width="6.54296875" style="37" customWidth="1"/>
    <col min="1519" max="1519" width="40.54296875" style="37" customWidth="1"/>
    <col min="1520" max="1520" width="6.54296875" style="37" customWidth="1"/>
    <col min="1521" max="1521" width="9.1796875" style="37" customWidth="1"/>
    <col min="1522" max="1531" width="9.54296875" style="37" customWidth="1"/>
    <col min="1532" max="1532" width="1.54296875" style="37" customWidth="1"/>
    <col min="1533" max="1770" width="0" style="37" hidden="1"/>
    <col min="1771" max="1771" width="5.54296875" style="37" customWidth="1"/>
    <col min="1772" max="1772" width="30.54296875" style="37" customWidth="1"/>
    <col min="1773" max="1774" width="6.54296875" style="37" customWidth="1"/>
    <col min="1775" max="1775" width="40.54296875" style="37" customWidth="1"/>
    <col min="1776" max="1776" width="6.54296875" style="37" customWidth="1"/>
    <col min="1777" max="1777" width="9.1796875" style="37" customWidth="1"/>
    <col min="1778" max="1787" width="9.54296875" style="37" customWidth="1"/>
    <col min="1788" max="1788" width="1.54296875" style="37" customWidth="1"/>
    <col min="1789" max="2026" width="0" style="37" hidden="1"/>
    <col min="2027" max="2027" width="5.54296875" style="37" customWidth="1"/>
    <col min="2028" max="2028" width="30.54296875" style="37" customWidth="1"/>
    <col min="2029" max="2030" width="6.54296875" style="37" customWidth="1"/>
    <col min="2031" max="2031" width="40.54296875" style="37" customWidth="1"/>
    <col min="2032" max="2032" width="6.54296875" style="37" customWidth="1"/>
    <col min="2033" max="2033" width="9.1796875" style="37" customWidth="1"/>
    <col min="2034" max="2043" width="9.54296875" style="37" customWidth="1"/>
    <col min="2044" max="2044" width="1.54296875" style="37" customWidth="1"/>
    <col min="2045" max="2282" width="0" style="37" hidden="1"/>
    <col min="2283" max="2283" width="5.54296875" style="37" customWidth="1"/>
    <col min="2284" max="2284" width="30.54296875" style="37" customWidth="1"/>
    <col min="2285" max="2286" width="6.54296875" style="37" customWidth="1"/>
    <col min="2287" max="2287" width="40.54296875" style="37" customWidth="1"/>
    <col min="2288" max="2288" width="6.54296875" style="37" customWidth="1"/>
    <col min="2289" max="2289" width="9.1796875" style="37" customWidth="1"/>
    <col min="2290" max="2299" width="9.54296875" style="37" customWidth="1"/>
    <col min="2300" max="2300" width="1.54296875" style="37" customWidth="1"/>
    <col min="2301" max="2538" width="0" style="37" hidden="1"/>
    <col min="2539" max="2539" width="5.54296875" style="37" customWidth="1"/>
    <col min="2540" max="2540" width="30.54296875" style="37" customWidth="1"/>
    <col min="2541" max="2542" width="6.54296875" style="37" customWidth="1"/>
    <col min="2543" max="2543" width="40.54296875" style="37" customWidth="1"/>
    <col min="2544" max="2544" width="6.54296875" style="37" customWidth="1"/>
    <col min="2545" max="2545" width="9.1796875" style="37" customWidth="1"/>
    <col min="2546" max="2555" width="9.54296875" style="37" customWidth="1"/>
    <col min="2556" max="2556" width="1.54296875" style="37" customWidth="1"/>
    <col min="2557" max="2794" width="0" style="37" hidden="1"/>
    <col min="2795" max="2795" width="5.54296875" style="37" customWidth="1"/>
    <col min="2796" max="2796" width="30.54296875" style="37" customWidth="1"/>
    <col min="2797" max="2798" width="6.54296875" style="37" customWidth="1"/>
    <col min="2799" max="2799" width="40.54296875" style="37" customWidth="1"/>
    <col min="2800" max="2800" width="6.54296875" style="37" customWidth="1"/>
    <col min="2801" max="2801" width="9.1796875" style="37" customWidth="1"/>
    <col min="2802" max="2811" width="9.54296875" style="37" customWidth="1"/>
    <col min="2812" max="2812" width="1.54296875" style="37" customWidth="1"/>
    <col min="2813" max="3050" width="0" style="37" hidden="1"/>
    <col min="3051" max="3051" width="5.54296875" style="37" customWidth="1"/>
    <col min="3052" max="3052" width="30.54296875" style="37" customWidth="1"/>
    <col min="3053" max="3054" width="6.54296875" style="37" customWidth="1"/>
    <col min="3055" max="3055" width="40.54296875" style="37" customWidth="1"/>
    <col min="3056" max="3056" width="6.54296875" style="37" customWidth="1"/>
    <col min="3057" max="3057" width="9.1796875" style="37" customWidth="1"/>
    <col min="3058" max="3067" width="9.54296875" style="37" customWidth="1"/>
    <col min="3068" max="3068" width="1.54296875" style="37" customWidth="1"/>
    <col min="3069" max="3306" width="0" style="37" hidden="1"/>
    <col min="3307" max="3307" width="5.54296875" style="37" customWidth="1"/>
    <col min="3308" max="3308" width="30.54296875" style="37" customWidth="1"/>
    <col min="3309" max="3310" width="6.54296875" style="37" customWidth="1"/>
    <col min="3311" max="3311" width="40.54296875" style="37" customWidth="1"/>
    <col min="3312" max="3312" width="6.54296875" style="37" customWidth="1"/>
    <col min="3313" max="3313" width="9.1796875" style="37" customWidth="1"/>
    <col min="3314" max="3323" width="9.54296875" style="37" customWidth="1"/>
    <col min="3324" max="3324" width="1.54296875" style="37" customWidth="1"/>
    <col min="3325" max="3562" width="0" style="37" hidden="1"/>
    <col min="3563" max="3563" width="5.54296875" style="37" customWidth="1"/>
    <col min="3564" max="3564" width="30.54296875" style="37" customWidth="1"/>
    <col min="3565" max="3566" width="6.54296875" style="37" customWidth="1"/>
    <col min="3567" max="3567" width="40.54296875" style="37" customWidth="1"/>
    <col min="3568" max="3568" width="6.54296875" style="37" customWidth="1"/>
    <col min="3569" max="3569" width="9.1796875" style="37" customWidth="1"/>
    <col min="3570" max="3579" width="9.54296875" style="37" customWidth="1"/>
    <col min="3580" max="3580" width="1.54296875" style="37" customWidth="1"/>
    <col min="3581" max="3818" width="0" style="37" hidden="1"/>
    <col min="3819" max="3819" width="5.54296875" style="37" customWidth="1"/>
    <col min="3820" max="3820" width="30.54296875" style="37" customWidth="1"/>
    <col min="3821" max="3822" width="6.54296875" style="37" customWidth="1"/>
    <col min="3823" max="3823" width="40.54296875" style="37" customWidth="1"/>
    <col min="3824" max="3824" width="6.54296875" style="37" customWidth="1"/>
    <col min="3825" max="3825" width="9.1796875" style="37" customWidth="1"/>
    <col min="3826" max="3835" width="9.54296875" style="37" customWidth="1"/>
    <col min="3836" max="3836" width="1.54296875" style="37" customWidth="1"/>
    <col min="3837" max="4074" width="0" style="37" hidden="1"/>
    <col min="4075" max="4075" width="5.54296875" style="37" customWidth="1"/>
    <col min="4076" max="4076" width="30.54296875" style="37" customWidth="1"/>
    <col min="4077" max="4078" width="6.54296875" style="37" customWidth="1"/>
    <col min="4079" max="4079" width="40.54296875" style="37" customWidth="1"/>
    <col min="4080" max="4080" width="6.54296875" style="37" customWidth="1"/>
    <col min="4081" max="4081" width="9.1796875" style="37" customWidth="1"/>
    <col min="4082" max="4091" width="9.54296875" style="37" customWidth="1"/>
    <col min="4092" max="4092" width="1.54296875" style="37" customWidth="1"/>
    <col min="4093" max="4330" width="0" style="37" hidden="1"/>
    <col min="4331" max="4331" width="5.54296875" style="37" customWidth="1"/>
    <col min="4332" max="4332" width="30.54296875" style="37" customWidth="1"/>
    <col min="4333" max="4334" width="6.54296875" style="37" customWidth="1"/>
    <col min="4335" max="4335" width="40.54296875" style="37" customWidth="1"/>
    <col min="4336" max="4336" width="6.54296875" style="37" customWidth="1"/>
    <col min="4337" max="4337" width="9.1796875" style="37" customWidth="1"/>
    <col min="4338" max="4347" width="9.54296875" style="37" customWidth="1"/>
    <col min="4348" max="4348" width="1.54296875" style="37" customWidth="1"/>
    <col min="4349" max="4586" width="0" style="37" hidden="1"/>
    <col min="4587" max="4587" width="5.54296875" style="37" customWidth="1"/>
    <col min="4588" max="4588" width="30.54296875" style="37" customWidth="1"/>
    <col min="4589" max="4590" width="6.54296875" style="37" customWidth="1"/>
    <col min="4591" max="4591" width="40.54296875" style="37" customWidth="1"/>
    <col min="4592" max="4592" width="6.54296875" style="37" customWidth="1"/>
    <col min="4593" max="4593" width="9.1796875" style="37" customWidth="1"/>
    <col min="4594" max="4603" width="9.54296875" style="37" customWidth="1"/>
    <col min="4604" max="4604" width="1.54296875" style="37" customWidth="1"/>
    <col min="4605" max="4842" width="0" style="37" hidden="1"/>
    <col min="4843" max="4843" width="5.54296875" style="37" customWidth="1"/>
    <col min="4844" max="4844" width="30.54296875" style="37" customWidth="1"/>
    <col min="4845" max="4846" width="6.54296875" style="37" customWidth="1"/>
    <col min="4847" max="4847" width="40.54296875" style="37" customWidth="1"/>
    <col min="4848" max="4848" width="6.54296875" style="37" customWidth="1"/>
    <col min="4849" max="4849" width="9.1796875" style="37" customWidth="1"/>
    <col min="4850" max="4859" width="9.54296875" style="37" customWidth="1"/>
    <col min="4860" max="4860" width="1.54296875" style="37" customWidth="1"/>
    <col min="4861" max="5098" width="0" style="37" hidden="1"/>
    <col min="5099" max="5099" width="5.54296875" style="37" customWidth="1"/>
    <col min="5100" max="5100" width="30.54296875" style="37" customWidth="1"/>
    <col min="5101" max="5102" width="6.54296875" style="37" customWidth="1"/>
    <col min="5103" max="5103" width="40.54296875" style="37" customWidth="1"/>
    <col min="5104" max="5104" width="6.54296875" style="37" customWidth="1"/>
    <col min="5105" max="5105" width="9.1796875" style="37" customWidth="1"/>
    <col min="5106" max="5115" width="9.54296875" style="37" customWidth="1"/>
    <col min="5116" max="5116" width="1.54296875" style="37" customWidth="1"/>
    <col min="5117" max="5354" width="0" style="37" hidden="1"/>
    <col min="5355" max="5355" width="5.54296875" style="37" customWidth="1"/>
    <col min="5356" max="5356" width="30.54296875" style="37" customWidth="1"/>
    <col min="5357" max="5358" width="6.54296875" style="37" customWidth="1"/>
    <col min="5359" max="5359" width="40.54296875" style="37" customWidth="1"/>
    <col min="5360" max="5360" width="6.54296875" style="37" customWidth="1"/>
    <col min="5361" max="5361" width="9.1796875" style="37" customWidth="1"/>
    <col min="5362" max="5371" width="9.54296875" style="37" customWidth="1"/>
    <col min="5372" max="5372" width="1.54296875" style="37" customWidth="1"/>
    <col min="5373" max="5610" width="0" style="37" hidden="1"/>
    <col min="5611" max="5611" width="5.54296875" style="37" customWidth="1"/>
    <col min="5612" max="5612" width="30.54296875" style="37" customWidth="1"/>
    <col min="5613" max="5614" width="6.54296875" style="37" customWidth="1"/>
    <col min="5615" max="5615" width="40.54296875" style="37" customWidth="1"/>
    <col min="5616" max="5616" width="6.54296875" style="37" customWidth="1"/>
    <col min="5617" max="5617" width="9.1796875" style="37" customWidth="1"/>
    <col min="5618" max="5627" width="9.54296875" style="37" customWidth="1"/>
    <col min="5628" max="5628" width="1.54296875" style="37" customWidth="1"/>
    <col min="5629" max="5866" width="0" style="37" hidden="1"/>
    <col min="5867" max="5867" width="5.54296875" style="37" customWidth="1"/>
    <col min="5868" max="5868" width="30.54296875" style="37" customWidth="1"/>
    <col min="5869" max="5870" width="6.54296875" style="37" customWidth="1"/>
    <col min="5871" max="5871" width="40.54296875" style="37" customWidth="1"/>
    <col min="5872" max="5872" width="6.54296875" style="37" customWidth="1"/>
    <col min="5873" max="5873" width="9.1796875" style="37" customWidth="1"/>
    <col min="5874" max="5883" width="9.54296875" style="37" customWidth="1"/>
    <col min="5884" max="5884" width="1.54296875" style="37" customWidth="1"/>
    <col min="5885" max="6122" width="0" style="37" hidden="1"/>
    <col min="6123" max="6123" width="5.54296875" style="37" customWidth="1"/>
    <col min="6124" max="6124" width="30.54296875" style="37" customWidth="1"/>
    <col min="6125" max="6126" width="6.54296875" style="37" customWidth="1"/>
    <col min="6127" max="6127" width="40.54296875" style="37" customWidth="1"/>
    <col min="6128" max="6128" width="6.54296875" style="37" customWidth="1"/>
    <col min="6129" max="6129" width="9.1796875" style="37" customWidth="1"/>
    <col min="6130" max="6139" width="9.54296875" style="37" customWidth="1"/>
    <col min="6140" max="6140" width="1.54296875" style="37" customWidth="1"/>
    <col min="6141" max="6378" width="0" style="37" hidden="1"/>
    <col min="6379" max="6379" width="5.54296875" style="37" customWidth="1"/>
    <col min="6380" max="6380" width="30.54296875" style="37" customWidth="1"/>
    <col min="6381" max="6382" width="6.54296875" style="37" customWidth="1"/>
    <col min="6383" max="6383" width="40.54296875" style="37" customWidth="1"/>
    <col min="6384" max="6384" width="6.54296875" style="37" customWidth="1"/>
    <col min="6385" max="6385" width="9.1796875" style="37" customWidth="1"/>
    <col min="6386" max="6395" width="9.54296875" style="37" customWidth="1"/>
    <col min="6396" max="6396" width="1.54296875" style="37" customWidth="1"/>
    <col min="6397" max="6634" width="0" style="37" hidden="1"/>
    <col min="6635" max="6635" width="5.54296875" style="37" customWidth="1"/>
    <col min="6636" max="6636" width="30.54296875" style="37" customWidth="1"/>
    <col min="6637" max="6638" width="6.54296875" style="37" customWidth="1"/>
    <col min="6639" max="6639" width="40.54296875" style="37" customWidth="1"/>
    <col min="6640" max="6640" width="6.54296875" style="37" customWidth="1"/>
    <col min="6641" max="6641" width="9.1796875" style="37" customWidth="1"/>
    <col min="6642" max="6651" width="9.54296875" style="37" customWidth="1"/>
    <col min="6652" max="6652" width="1.54296875" style="37" customWidth="1"/>
    <col min="6653" max="6890" width="0" style="37" hidden="1"/>
    <col min="6891" max="6891" width="5.54296875" style="37" customWidth="1"/>
    <col min="6892" max="6892" width="30.54296875" style="37" customWidth="1"/>
    <col min="6893" max="6894" width="6.54296875" style="37" customWidth="1"/>
    <col min="6895" max="6895" width="40.54296875" style="37" customWidth="1"/>
    <col min="6896" max="6896" width="6.54296875" style="37" customWidth="1"/>
    <col min="6897" max="6897" width="9.1796875" style="37" customWidth="1"/>
    <col min="6898" max="6907" width="9.54296875" style="37" customWidth="1"/>
    <col min="6908" max="6908" width="1.54296875" style="37" customWidth="1"/>
    <col min="6909" max="7146" width="0" style="37" hidden="1"/>
    <col min="7147" max="7147" width="5.54296875" style="37" customWidth="1"/>
    <col min="7148" max="7148" width="30.54296875" style="37" customWidth="1"/>
    <col min="7149" max="7150" width="6.54296875" style="37" customWidth="1"/>
    <col min="7151" max="7151" width="40.54296875" style="37" customWidth="1"/>
    <col min="7152" max="7152" width="6.54296875" style="37" customWidth="1"/>
    <col min="7153" max="7153" width="9.1796875" style="37" customWidth="1"/>
    <col min="7154" max="7163" width="9.54296875" style="37" customWidth="1"/>
    <col min="7164" max="7164" width="1.54296875" style="37" customWidth="1"/>
    <col min="7165" max="7402" width="0" style="37" hidden="1"/>
    <col min="7403" max="7403" width="5.54296875" style="37" customWidth="1"/>
    <col min="7404" max="7404" width="30.54296875" style="37" customWidth="1"/>
    <col min="7405" max="7406" width="6.54296875" style="37" customWidth="1"/>
    <col min="7407" max="7407" width="40.54296875" style="37" customWidth="1"/>
    <col min="7408" max="7408" width="6.54296875" style="37" customWidth="1"/>
    <col min="7409" max="7409" width="9.1796875" style="37" customWidth="1"/>
    <col min="7410" max="7419" width="9.54296875" style="37" customWidth="1"/>
    <col min="7420" max="7420" width="1.54296875" style="37" customWidth="1"/>
    <col min="7421" max="7658" width="0" style="37" hidden="1"/>
    <col min="7659" max="7659" width="5.54296875" style="37" customWidth="1"/>
    <col min="7660" max="7660" width="30.54296875" style="37" customWidth="1"/>
    <col min="7661" max="7662" width="6.54296875" style="37" customWidth="1"/>
    <col min="7663" max="7663" width="40.54296875" style="37" customWidth="1"/>
    <col min="7664" max="7664" width="6.54296875" style="37" customWidth="1"/>
    <col min="7665" max="7665" width="9.1796875" style="37" customWidth="1"/>
    <col min="7666" max="7675" width="9.54296875" style="37" customWidth="1"/>
    <col min="7676" max="7676" width="1.54296875" style="37" customWidth="1"/>
    <col min="7677" max="7914" width="0" style="37" hidden="1"/>
    <col min="7915" max="7915" width="5.54296875" style="37" customWidth="1"/>
    <col min="7916" max="7916" width="30.54296875" style="37" customWidth="1"/>
    <col min="7917" max="7918" width="6.54296875" style="37" customWidth="1"/>
    <col min="7919" max="7919" width="40.54296875" style="37" customWidth="1"/>
    <col min="7920" max="7920" width="6.54296875" style="37" customWidth="1"/>
    <col min="7921" max="7921" width="9.1796875" style="37" customWidth="1"/>
    <col min="7922" max="7931" width="9.54296875" style="37" customWidth="1"/>
    <col min="7932" max="7932" width="1.54296875" style="37" customWidth="1"/>
    <col min="7933" max="8170" width="0" style="37" hidden="1"/>
    <col min="8171" max="8171" width="5.54296875" style="37" customWidth="1"/>
    <col min="8172" max="8172" width="30.54296875" style="37" customWidth="1"/>
    <col min="8173" max="8174" width="6.54296875" style="37" customWidth="1"/>
    <col min="8175" max="8175" width="40.54296875" style="37" customWidth="1"/>
    <col min="8176" max="8176" width="6.54296875" style="37" customWidth="1"/>
    <col min="8177" max="8177" width="9.1796875" style="37" customWidth="1"/>
    <col min="8178" max="8187" width="9.54296875" style="37" customWidth="1"/>
    <col min="8188" max="8188" width="1.54296875" style="37" customWidth="1"/>
    <col min="8189" max="8426" width="0" style="37" hidden="1"/>
    <col min="8427" max="8427" width="5.54296875" style="37" customWidth="1"/>
    <col min="8428" max="8428" width="30.54296875" style="37" customWidth="1"/>
    <col min="8429" max="8430" width="6.54296875" style="37" customWidth="1"/>
    <col min="8431" max="8431" width="40.54296875" style="37" customWidth="1"/>
    <col min="8432" max="8432" width="6.54296875" style="37" customWidth="1"/>
    <col min="8433" max="8433" width="9.1796875" style="37" customWidth="1"/>
    <col min="8434" max="8443" width="9.54296875" style="37" customWidth="1"/>
    <col min="8444" max="8444" width="1.54296875" style="37" customWidth="1"/>
    <col min="8445" max="8682" width="0" style="37" hidden="1"/>
    <col min="8683" max="8683" width="5.54296875" style="37" customWidth="1"/>
    <col min="8684" max="8684" width="30.54296875" style="37" customWidth="1"/>
    <col min="8685" max="8686" width="6.54296875" style="37" customWidth="1"/>
    <col min="8687" max="8687" width="40.54296875" style="37" customWidth="1"/>
    <col min="8688" max="8688" width="6.54296875" style="37" customWidth="1"/>
    <col min="8689" max="8689" width="9.1796875" style="37" customWidth="1"/>
    <col min="8690" max="8699" width="9.54296875" style="37" customWidth="1"/>
    <col min="8700" max="8700" width="1.54296875" style="37" customWidth="1"/>
    <col min="8701" max="8938" width="0" style="37" hidden="1"/>
    <col min="8939" max="8939" width="5.54296875" style="37" customWidth="1"/>
    <col min="8940" max="8940" width="30.54296875" style="37" customWidth="1"/>
    <col min="8941" max="8942" width="6.54296875" style="37" customWidth="1"/>
    <col min="8943" max="8943" width="40.54296875" style="37" customWidth="1"/>
    <col min="8944" max="8944" width="6.54296875" style="37" customWidth="1"/>
    <col min="8945" max="8945" width="9.1796875" style="37" customWidth="1"/>
    <col min="8946" max="8955" width="9.54296875" style="37" customWidth="1"/>
    <col min="8956" max="8956" width="1.54296875" style="37" customWidth="1"/>
    <col min="8957" max="9194" width="0" style="37" hidden="1"/>
    <col min="9195" max="9195" width="5.54296875" style="37" customWidth="1"/>
    <col min="9196" max="9196" width="30.54296875" style="37" customWidth="1"/>
    <col min="9197" max="9198" width="6.54296875" style="37" customWidth="1"/>
    <col min="9199" max="9199" width="40.54296875" style="37" customWidth="1"/>
    <col min="9200" max="9200" width="6.54296875" style="37" customWidth="1"/>
    <col min="9201" max="9201" width="9.1796875" style="37" customWidth="1"/>
    <col min="9202" max="9211" width="9.54296875" style="37" customWidth="1"/>
    <col min="9212" max="9212" width="1.54296875" style="37" customWidth="1"/>
    <col min="9213" max="9450" width="0" style="37" hidden="1"/>
    <col min="9451" max="9451" width="5.54296875" style="37" customWidth="1"/>
    <col min="9452" max="9452" width="30.54296875" style="37" customWidth="1"/>
    <col min="9453" max="9454" width="6.54296875" style="37" customWidth="1"/>
    <col min="9455" max="9455" width="40.54296875" style="37" customWidth="1"/>
    <col min="9456" max="9456" width="6.54296875" style="37" customWidth="1"/>
    <col min="9457" max="9457" width="9.1796875" style="37" customWidth="1"/>
    <col min="9458" max="9467" width="9.54296875" style="37" customWidth="1"/>
    <col min="9468" max="9468" width="1.54296875" style="37" customWidth="1"/>
    <col min="9469" max="9706" width="0" style="37" hidden="1"/>
    <col min="9707" max="9707" width="5.54296875" style="37" customWidth="1"/>
    <col min="9708" max="9708" width="30.54296875" style="37" customWidth="1"/>
    <col min="9709" max="9710" width="6.54296875" style="37" customWidth="1"/>
    <col min="9711" max="9711" width="40.54296875" style="37" customWidth="1"/>
    <col min="9712" max="9712" width="6.54296875" style="37" customWidth="1"/>
    <col min="9713" max="9713" width="9.1796875" style="37" customWidth="1"/>
    <col min="9714" max="9723" width="9.54296875" style="37" customWidth="1"/>
    <col min="9724" max="9724" width="1.54296875" style="37" customWidth="1"/>
    <col min="9725" max="9962" width="0" style="37" hidden="1"/>
    <col min="9963" max="9963" width="5.54296875" style="37" customWidth="1"/>
    <col min="9964" max="9964" width="30.54296875" style="37" customWidth="1"/>
    <col min="9965" max="9966" width="6.54296875" style="37" customWidth="1"/>
    <col min="9967" max="9967" width="40.54296875" style="37" customWidth="1"/>
    <col min="9968" max="9968" width="6.54296875" style="37" customWidth="1"/>
    <col min="9969" max="9969" width="9.1796875" style="37" customWidth="1"/>
    <col min="9970" max="9979" width="9.54296875" style="37" customWidth="1"/>
    <col min="9980" max="9980" width="1.54296875" style="37" customWidth="1"/>
    <col min="9981" max="10218" width="0" style="37" hidden="1"/>
    <col min="10219" max="10219" width="5.54296875" style="37" customWidth="1"/>
    <col min="10220" max="10220" width="30.54296875" style="37" customWidth="1"/>
    <col min="10221" max="10222" width="6.54296875" style="37" customWidth="1"/>
    <col min="10223" max="10223" width="40.54296875" style="37" customWidth="1"/>
    <col min="10224" max="10224" width="6.54296875" style="37" customWidth="1"/>
    <col min="10225" max="10225" width="9.1796875" style="37" customWidth="1"/>
    <col min="10226" max="10235" width="9.54296875" style="37" customWidth="1"/>
    <col min="10236" max="10236" width="1.54296875" style="37" customWidth="1"/>
    <col min="10237" max="10474" width="0" style="37" hidden="1"/>
    <col min="10475" max="10475" width="5.54296875" style="37" customWidth="1"/>
    <col min="10476" max="10476" width="30.54296875" style="37" customWidth="1"/>
    <col min="10477" max="10478" width="6.54296875" style="37" customWidth="1"/>
    <col min="10479" max="10479" width="40.54296875" style="37" customWidth="1"/>
    <col min="10480" max="10480" width="6.54296875" style="37" customWidth="1"/>
    <col min="10481" max="10481" width="9.1796875" style="37" customWidth="1"/>
    <col min="10482" max="10491" width="9.54296875" style="37" customWidth="1"/>
    <col min="10492" max="10492" width="1.54296875" style="37" customWidth="1"/>
    <col min="10493" max="10730" width="0" style="37" hidden="1"/>
    <col min="10731" max="10731" width="5.54296875" style="37" customWidth="1"/>
    <col min="10732" max="10732" width="30.54296875" style="37" customWidth="1"/>
    <col min="10733" max="10734" width="6.54296875" style="37" customWidth="1"/>
    <col min="10735" max="10735" width="40.54296875" style="37" customWidth="1"/>
    <col min="10736" max="10736" width="6.54296875" style="37" customWidth="1"/>
    <col min="10737" max="10737" width="9.1796875" style="37" customWidth="1"/>
    <col min="10738" max="10747" width="9.54296875" style="37" customWidth="1"/>
    <col min="10748" max="10748" width="1.54296875" style="37" customWidth="1"/>
    <col min="10749" max="10986" width="0" style="37" hidden="1"/>
    <col min="10987" max="10987" width="5.54296875" style="37" customWidth="1"/>
    <col min="10988" max="10988" width="30.54296875" style="37" customWidth="1"/>
    <col min="10989" max="10990" width="6.54296875" style="37" customWidth="1"/>
    <col min="10991" max="10991" width="40.54296875" style="37" customWidth="1"/>
    <col min="10992" max="10992" width="6.54296875" style="37" customWidth="1"/>
    <col min="10993" max="10993" width="9.1796875" style="37" customWidth="1"/>
    <col min="10994" max="11003" width="9.54296875" style="37" customWidth="1"/>
    <col min="11004" max="11004" width="1.54296875" style="37" customWidth="1"/>
    <col min="11005" max="11242" width="0" style="37" hidden="1"/>
    <col min="11243" max="11243" width="5.54296875" style="37" customWidth="1"/>
    <col min="11244" max="11244" width="30.54296875" style="37" customWidth="1"/>
    <col min="11245" max="11246" width="6.54296875" style="37" customWidth="1"/>
    <col min="11247" max="11247" width="40.54296875" style="37" customWidth="1"/>
    <col min="11248" max="11248" width="6.54296875" style="37" customWidth="1"/>
    <col min="11249" max="11249" width="9.1796875" style="37" customWidth="1"/>
    <col min="11250" max="11259" width="9.54296875" style="37" customWidth="1"/>
    <col min="11260" max="11260" width="1.54296875" style="37" customWidth="1"/>
    <col min="11261" max="11498" width="0" style="37" hidden="1"/>
    <col min="11499" max="11499" width="5.54296875" style="37" customWidth="1"/>
    <col min="11500" max="11500" width="30.54296875" style="37" customWidth="1"/>
    <col min="11501" max="11502" width="6.54296875" style="37" customWidth="1"/>
    <col min="11503" max="11503" width="40.54296875" style="37" customWidth="1"/>
    <col min="11504" max="11504" width="6.54296875" style="37" customWidth="1"/>
    <col min="11505" max="11505" width="9.1796875" style="37" customWidth="1"/>
    <col min="11506" max="11515" width="9.54296875" style="37" customWidth="1"/>
    <col min="11516" max="11516" width="1.54296875" style="37" customWidth="1"/>
    <col min="11517" max="11754" width="0" style="37" hidden="1"/>
    <col min="11755" max="11755" width="5.54296875" style="37" customWidth="1"/>
    <col min="11756" max="11756" width="30.54296875" style="37" customWidth="1"/>
    <col min="11757" max="11758" width="6.54296875" style="37" customWidth="1"/>
    <col min="11759" max="11759" width="40.54296875" style="37" customWidth="1"/>
    <col min="11760" max="11760" width="6.54296875" style="37" customWidth="1"/>
    <col min="11761" max="11761" width="9.1796875" style="37" customWidth="1"/>
    <col min="11762" max="11771" width="9.54296875" style="37" customWidth="1"/>
    <col min="11772" max="11772" width="1.54296875" style="37" customWidth="1"/>
    <col min="11773" max="12010" width="0" style="37" hidden="1"/>
    <col min="12011" max="12011" width="5.54296875" style="37" customWidth="1"/>
    <col min="12012" max="12012" width="30.54296875" style="37" customWidth="1"/>
    <col min="12013" max="12014" width="6.54296875" style="37" customWidth="1"/>
    <col min="12015" max="12015" width="40.54296875" style="37" customWidth="1"/>
    <col min="12016" max="12016" width="6.54296875" style="37" customWidth="1"/>
    <col min="12017" max="12017" width="9.1796875" style="37" customWidth="1"/>
    <col min="12018" max="12027" width="9.54296875" style="37" customWidth="1"/>
    <col min="12028" max="12028" width="1.54296875" style="37" customWidth="1"/>
    <col min="12029" max="12266" width="0" style="37" hidden="1"/>
    <col min="12267" max="12267" width="5.54296875" style="37" customWidth="1"/>
    <col min="12268" max="12268" width="30.54296875" style="37" customWidth="1"/>
    <col min="12269" max="12270" width="6.54296875" style="37" customWidth="1"/>
    <col min="12271" max="12271" width="40.54296875" style="37" customWidth="1"/>
    <col min="12272" max="12272" width="6.54296875" style="37" customWidth="1"/>
    <col min="12273" max="12273" width="9.1796875" style="37" customWidth="1"/>
    <col min="12274" max="12283" width="9.54296875" style="37" customWidth="1"/>
    <col min="12284" max="12284" width="1.54296875" style="37" customWidth="1"/>
    <col min="12285" max="12522" width="0" style="37" hidden="1"/>
    <col min="12523" max="12523" width="5.54296875" style="37" customWidth="1"/>
    <col min="12524" max="12524" width="30.54296875" style="37" customWidth="1"/>
    <col min="12525" max="12526" width="6.54296875" style="37" customWidth="1"/>
    <col min="12527" max="12527" width="40.54296875" style="37" customWidth="1"/>
    <col min="12528" max="12528" width="6.54296875" style="37" customWidth="1"/>
    <col min="12529" max="12529" width="9.1796875" style="37" customWidth="1"/>
    <col min="12530" max="12539" width="9.54296875" style="37" customWidth="1"/>
    <col min="12540" max="12540" width="1.54296875" style="37" customWidth="1"/>
    <col min="12541" max="12778" width="0" style="37" hidden="1"/>
    <col min="12779" max="12779" width="5.54296875" style="37" customWidth="1"/>
    <col min="12780" max="12780" width="30.54296875" style="37" customWidth="1"/>
    <col min="12781" max="12782" width="6.54296875" style="37" customWidth="1"/>
    <col min="12783" max="12783" width="40.54296875" style="37" customWidth="1"/>
    <col min="12784" max="12784" width="6.54296875" style="37" customWidth="1"/>
    <col min="12785" max="12785" width="9.1796875" style="37" customWidth="1"/>
    <col min="12786" max="12795" width="9.54296875" style="37" customWidth="1"/>
    <col min="12796" max="12796" width="1.54296875" style="37" customWidth="1"/>
    <col min="12797" max="13034" width="0" style="37" hidden="1"/>
    <col min="13035" max="13035" width="5.54296875" style="37" customWidth="1"/>
    <col min="13036" max="13036" width="30.54296875" style="37" customWidth="1"/>
    <col min="13037" max="13038" width="6.54296875" style="37" customWidth="1"/>
    <col min="13039" max="13039" width="40.54296875" style="37" customWidth="1"/>
    <col min="13040" max="13040" width="6.54296875" style="37" customWidth="1"/>
    <col min="13041" max="13041" width="9.1796875" style="37" customWidth="1"/>
    <col min="13042" max="13051" width="9.54296875" style="37" customWidth="1"/>
    <col min="13052" max="13052" width="1.54296875" style="37" customWidth="1"/>
    <col min="13053" max="13290" width="0" style="37" hidden="1"/>
    <col min="13291" max="13291" width="5.54296875" style="37" customWidth="1"/>
    <col min="13292" max="13292" width="30.54296875" style="37" customWidth="1"/>
    <col min="13293" max="13294" width="6.54296875" style="37" customWidth="1"/>
    <col min="13295" max="13295" width="40.54296875" style="37" customWidth="1"/>
    <col min="13296" max="13296" width="6.54296875" style="37" customWidth="1"/>
    <col min="13297" max="13297" width="9.1796875" style="37" customWidth="1"/>
    <col min="13298" max="13307" width="9.54296875" style="37" customWidth="1"/>
    <col min="13308" max="13308" width="1.54296875" style="37" customWidth="1"/>
    <col min="13309" max="13546" width="0" style="37" hidden="1"/>
    <col min="13547" max="13547" width="5.54296875" style="37" customWidth="1"/>
    <col min="13548" max="13548" width="30.54296875" style="37" customWidth="1"/>
    <col min="13549" max="13550" width="6.54296875" style="37" customWidth="1"/>
    <col min="13551" max="13551" width="40.54296875" style="37" customWidth="1"/>
    <col min="13552" max="13552" width="6.54296875" style="37" customWidth="1"/>
    <col min="13553" max="13553" width="9.1796875" style="37" customWidth="1"/>
    <col min="13554" max="13563" width="9.54296875" style="37" customWidth="1"/>
    <col min="13564" max="13564" width="1.54296875" style="37" customWidth="1"/>
    <col min="13565" max="13802" width="0" style="37" hidden="1"/>
    <col min="13803" max="13803" width="5.54296875" style="37" customWidth="1"/>
    <col min="13804" max="13804" width="30.54296875" style="37" customWidth="1"/>
    <col min="13805" max="13806" width="6.54296875" style="37" customWidth="1"/>
    <col min="13807" max="13807" width="40.54296875" style="37" customWidth="1"/>
    <col min="13808" max="13808" width="6.54296875" style="37" customWidth="1"/>
    <col min="13809" max="13809" width="9.1796875" style="37" customWidth="1"/>
    <col min="13810" max="13819" width="9.54296875" style="37" customWidth="1"/>
    <col min="13820" max="13820" width="1.54296875" style="37" customWidth="1"/>
    <col min="13821" max="14058" width="0" style="37" hidden="1"/>
    <col min="14059" max="14059" width="5.54296875" style="37" customWidth="1"/>
    <col min="14060" max="14060" width="30.54296875" style="37" customWidth="1"/>
    <col min="14061" max="14062" width="6.54296875" style="37" customWidth="1"/>
    <col min="14063" max="14063" width="40.54296875" style="37" customWidth="1"/>
    <col min="14064" max="14064" width="6.54296875" style="37" customWidth="1"/>
    <col min="14065" max="14065" width="9.1796875" style="37" customWidth="1"/>
    <col min="14066" max="14075" width="9.54296875" style="37" customWidth="1"/>
    <col min="14076" max="14076" width="1.54296875" style="37" customWidth="1"/>
    <col min="14077" max="14314" width="0" style="37" hidden="1"/>
    <col min="14315" max="14315" width="5.54296875" style="37" customWidth="1"/>
    <col min="14316" max="14316" width="30.54296875" style="37" customWidth="1"/>
    <col min="14317" max="14318" width="6.54296875" style="37" customWidth="1"/>
    <col min="14319" max="14319" width="40.54296875" style="37" customWidth="1"/>
    <col min="14320" max="14320" width="6.54296875" style="37" customWidth="1"/>
    <col min="14321" max="14321" width="9.1796875" style="37" customWidth="1"/>
    <col min="14322" max="14331" width="9.54296875" style="37" customWidth="1"/>
    <col min="14332" max="14332" width="1.54296875" style="37" customWidth="1"/>
    <col min="14333" max="14570" width="0" style="37" hidden="1"/>
    <col min="14571" max="14571" width="5.54296875" style="37" customWidth="1"/>
    <col min="14572" max="14572" width="30.54296875" style="37" customWidth="1"/>
    <col min="14573" max="14574" width="6.54296875" style="37" customWidth="1"/>
    <col min="14575" max="14575" width="40.54296875" style="37" customWidth="1"/>
    <col min="14576" max="14576" width="6.54296875" style="37" customWidth="1"/>
    <col min="14577" max="14577" width="9.1796875" style="37" customWidth="1"/>
    <col min="14578" max="14587" width="9.54296875" style="37" customWidth="1"/>
    <col min="14588" max="14588" width="1.54296875" style="37" customWidth="1"/>
    <col min="14589" max="14826" width="0" style="37" hidden="1"/>
    <col min="14827" max="14827" width="5.54296875" style="37" customWidth="1"/>
    <col min="14828" max="14828" width="30.54296875" style="37" customWidth="1"/>
    <col min="14829" max="14830" width="6.54296875" style="37" customWidth="1"/>
    <col min="14831" max="14831" width="40.54296875" style="37" customWidth="1"/>
    <col min="14832" max="14832" width="6.54296875" style="37" customWidth="1"/>
    <col min="14833" max="14833" width="9.1796875" style="37" customWidth="1"/>
    <col min="14834" max="14843" width="9.54296875" style="37" customWidth="1"/>
    <col min="14844" max="14844" width="1.54296875" style="37" customWidth="1"/>
    <col min="14845" max="15082" width="0" style="37" hidden="1"/>
    <col min="15083" max="15083" width="5.54296875" style="37" customWidth="1"/>
    <col min="15084" max="15084" width="30.54296875" style="37" customWidth="1"/>
    <col min="15085" max="15086" width="6.54296875" style="37" customWidth="1"/>
    <col min="15087" max="15087" width="40.54296875" style="37" customWidth="1"/>
    <col min="15088" max="15088" width="6.54296875" style="37" customWidth="1"/>
    <col min="15089" max="15089" width="9.1796875" style="37" customWidth="1"/>
    <col min="15090" max="15099" width="9.54296875" style="37" customWidth="1"/>
    <col min="15100" max="15100" width="1.54296875" style="37" customWidth="1"/>
    <col min="15101" max="15338" width="0" style="37" hidden="1"/>
    <col min="15339" max="15339" width="5.54296875" style="37" customWidth="1"/>
    <col min="15340" max="15340" width="30.54296875" style="37" customWidth="1"/>
    <col min="15341" max="15342" width="6.54296875" style="37" customWidth="1"/>
    <col min="15343" max="15343" width="40.54296875" style="37" customWidth="1"/>
    <col min="15344" max="15344" width="6.54296875" style="37" customWidth="1"/>
    <col min="15345" max="15345" width="9.1796875" style="37" customWidth="1"/>
    <col min="15346" max="15355" width="9.54296875" style="37" customWidth="1"/>
    <col min="15356" max="15356" width="1.54296875" style="37" customWidth="1"/>
    <col min="15357" max="15594" width="0" style="37" hidden="1"/>
    <col min="15595" max="15595" width="5.54296875" style="37" customWidth="1"/>
    <col min="15596" max="15596" width="30.54296875" style="37" customWidth="1"/>
    <col min="15597" max="15598" width="6.54296875" style="37" customWidth="1"/>
    <col min="15599" max="15599" width="40.54296875" style="37" customWidth="1"/>
    <col min="15600" max="15600" width="6.54296875" style="37" customWidth="1"/>
    <col min="15601" max="15601" width="9.1796875" style="37" customWidth="1"/>
    <col min="15602" max="15611" width="9.54296875" style="37" customWidth="1"/>
    <col min="15612" max="15612" width="1.54296875" style="37" customWidth="1"/>
    <col min="15613" max="15850" width="0" style="37" hidden="1"/>
    <col min="15851" max="15851" width="5.54296875" style="37" customWidth="1"/>
    <col min="15852" max="15852" width="30.54296875" style="37" customWidth="1"/>
    <col min="15853" max="15854" width="6.54296875" style="37" customWidth="1"/>
    <col min="15855" max="15855" width="40.54296875" style="37" customWidth="1"/>
    <col min="15856" max="15856" width="6.54296875" style="37" customWidth="1"/>
    <col min="15857" max="15857" width="9.1796875" style="37" customWidth="1"/>
    <col min="15858" max="15867" width="9.54296875" style="37" customWidth="1"/>
    <col min="15868" max="15868" width="1.54296875" style="37" customWidth="1"/>
    <col min="15869" max="16106" width="0" style="37" hidden="1"/>
    <col min="16107" max="16107" width="5.54296875" style="37" customWidth="1"/>
    <col min="16108" max="16108" width="30.54296875" style="37" customWidth="1"/>
    <col min="16109" max="16110" width="6.54296875" style="37" customWidth="1"/>
    <col min="16111" max="16111" width="40.54296875" style="37" customWidth="1"/>
    <col min="16112" max="16112" width="6.54296875" style="37" customWidth="1"/>
    <col min="16113" max="16113" width="9.1796875" style="37" customWidth="1"/>
    <col min="16114" max="16123" width="9.54296875" style="37" customWidth="1"/>
    <col min="16124" max="16124" width="1.54296875" style="37" customWidth="1"/>
    <col min="16125" max="16384" width="0" style="37" hidden="1"/>
  </cols>
  <sheetData>
    <row r="1" spans="1:10" ht="15" customHeight="1">
      <c r="A1" s="1143">
        <f>'3.0 PAL 128'!J7</f>
        <v>0</v>
      </c>
      <c r="B1" s="1143"/>
      <c r="C1" s="1143"/>
      <c r="D1" s="1150" t="s">
        <v>155</v>
      </c>
      <c r="E1" s="1150"/>
      <c r="F1" s="1150"/>
      <c r="G1" s="1150"/>
      <c r="H1" s="1150"/>
      <c r="I1" s="1150"/>
      <c r="J1" s="1150"/>
    </row>
    <row r="2" spans="1:10" ht="15" customHeight="1">
      <c r="A2" s="1143"/>
      <c r="B2" s="1143"/>
      <c r="C2" s="1143"/>
      <c r="D2" s="1150"/>
      <c r="E2" s="1150"/>
      <c r="F2" s="1150"/>
      <c r="G2" s="1150"/>
      <c r="H2" s="1150"/>
      <c r="I2" s="1150"/>
      <c r="J2" s="1150"/>
    </row>
    <row r="3" spans="1:10" ht="15" customHeight="1">
      <c r="A3" s="1149"/>
      <c r="B3" s="1149"/>
      <c r="C3" s="1149"/>
      <c r="D3" s="1151"/>
      <c r="E3" s="1151"/>
      <c r="F3" s="1151"/>
      <c r="G3" s="1151"/>
      <c r="H3" s="1151"/>
      <c r="I3" s="1151"/>
      <c r="J3" s="1151"/>
    </row>
    <row r="4" spans="1:10" ht="13">
      <c r="A4" s="59" t="s">
        <v>146</v>
      </c>
      <c r="B4" s="1093"/>
      <c r="C4" s="1093"/>
      <c r="D4" s="79"/>
      <c r="E4" s="505"/>
      <c r="F4" s="78"/>
      <c r="G4" s="506"/>
      <c r="H4" s="78"/>
      <c r="I4" s="61"/>
      <c r="J4" s="62"/>
    </row>
    <row r="5" spans="1:10" ht="13">
      <c r="A5" s="63" t="s">
        <v>9</v>
      </c>
      <c r="B5" s="1153">
        <f>'3.0 PAL 128'!J10</f>
        <v>0</v>
      </c>
      <c r="C5" s="1153"/>
      <c r="D5" s="77" t="s">
        <v>147</v>
      </c>
      <c r="E5" s="504">
        <f>'3.0 PAL 128'!J8</f>
        <v>0</v>
      </c>
      <c r="F5" s="76" t="s">
        <v>76</v>
      </c>
      <c r="G5" s="500">
        <f>'3.0 PAL 128'!D9</f>
        <v>0</v>
      </c>
      <c r="H5" s="77" t="s">
        <v>149</v>
      </c>
      <c r="I5" s="457"/>
      <c r="J5" s="65"/>
    </row>
    <row r="6" spans="1:10" ht="13">
      <c r="A6" s="63" t="s">
        <v>23</v>
      </c>
      <c r="B6" s="1153">
        <f>'3.0 PAL 128'!J17</f>
        <v>0</v>
      </c>
      <c r="C6" s="1153"/>
      <c r="D6" s="77" t="s">
        <v>24</v>
      </c>
      <c r="E6" s="456">
        <f>'3.0 PAL 128'!J11</f>
        <v>0</v>
      </c>
      <c r="F6" s="76" t="s">
        <v>148</v>
      </c>
      <c r="G6" s="110"/>
      <c r="H6" s="76"/>
      <c r="I6" s="499"/>
      <c r="J6" s="105"/>
    </row>
    <row r="7" spans="1:10" ht="13">
      <c r="A7" s="64" t="s">
        <v>150</v>
      </c>
      <c r="B7" s="1159"/>
      <c r="C7" s="1159"/>
      <c r="D7" s="76" t="s">
        <v>30</v>
      </c>
      <c r="E7" s="95"/>
      <c r="F7" s="77" t="s">
        <v>151</v>
      </c>
      <c r="G7" s="152"/>
      <c r="H7" s="77"/>
      <c r="I7" s="503"/>
      <c r="J7" s="65"/>
    </row>
    <row r="8" spans="1:10" ht="5.15" customHeight="1">
      <c r="A8" s="462"/>
      <c r="B8" s="463"/>
      <c r="C8" s="462"/>
      <c r="D8" s="60"/>
      <c r="E8" s="68"/>
      <c r="F8" s="67"/>
      <c r="G8" s="67"/>
      <c r="H8" s="61"/>
      <c r="I8" s="61"/>
      <c r="J8" s="69"/>
    </row>
    <row r="9" spans="1:10" ht="12.75" customHeight="1">
      <c r="A9" s="341" t="s">
        <v>152</v>
      </c>
      <c r="B9" s="458" t="s">
        <v>469</v>
      </c>
      <c r="C9" s="93" t="s">
        <v>152</v>
      </c>
      <c r="D9" s="93" t="s">
        <v>152</v>
      </c>
      <c r="E9" s="93" t="s">
        <v>152</v>
      </c>
      <c r="F9" s="93" t="s">
        <v>152</v>
      </c>
      <c r="G9" s="93" t="s">
        <v>152</v>
      </c>
      <c r="H9" s="93" t="s">
        <v>152</v>
      </c>
      <c r="I9" s="93" t="s">
        <v>152</v>
      </c>
      <c r="J9" s="93" t="s">
        <v>152</v>
      </c>
    </row>
    <row r="10" spans="1:10" ht="36">
      <c r="A10" s="341" t="s">
        <v>468</v>
      </c>
      <c r="B10" s="458" t="s">
        <v>632</v>
      </c>
      <c r="C10" s="93" t="s">
        <v>631</v>
      </c>
      <c r="D10" s="93" t="s">
        <v>631</v>
      </c>
      <c r="E10" s="93" t="s">
        <v>631</v>
      </c>
      <c r="F10" s="93" t="s">
        <v>631</v>
      </c>
      <c r="G10" s="93" t="s">
        <v>631</v>
      </c>
      <c r="H10" s="93" t="s">
        <v>631</v>
      </c>
      <c r="I10" s="93" t="s">
        <v>631</v>
      </c>
      <c r="J10" s="93" t="s">
        <v>631</v>
      </c>
    </row>
    <row r="11" spans="1:10" ht="13">
      <c r="A11" s="341" t="s">
        <v>467</v>
      </c>
      <c r="B11" s="458">
        <v>5.95</v>
      </c>
      <c r="C11" s="93" t="s">
        <v>467</v>
      </c>
      <c r="D11" s="93" t="s">
        <v>467</v>
      </c>
      <c r="E11" s="93" t="s">
        <v>467</v>
      </c>
      <c r="F11" s="93" t="s">
        <v>467</v>
      </c>
      <c r="G11" s="93" t="s">
        <v>467</v>
      </c>
      <c r="H11" s="93" t="s">
        <v>467</v>
      </c>
      <c r="I11" s="93" t="s">
        <v>467</v>
      </c>
      <c r="J11" s="93" t="s">
        <v>467</v>
      </c>
    </row>
    <row r="12" spans="1:10" ht="15" customHeight="1">
      <c r="A12" s="341" t="s">
        <v>466</v>
      </c>
      <c r="B12" s="458">
        <v>6</v>
      </c>
      <c r="C12" s="93" t="s">
        <v>466</v>
      </c>
      <c r="D12" s="93" t="s">
        <v>466</v>
      </c>
      <c r="E12" s="93" t="s">
        <v>466</v>
      </c>
      <c r="F12" s="93" t="s">
        <v>466</v>
      </c>
      <c r="G12" s="93" t="s">
        <v>466</v>
      </c>
      <c r="H12" s="93" t="s">
        <v>466</v>
      </c>
      <c r="I12" s="93" t="s">
        <v>466</v>
      </c>
      <c r="J12" s="93" t="s">
        <v>466</v>
      </c>
    </row>
    <row r="13" spans="1:10" ht="15" customHeight="1">
      <c r="A13" s="342" t="s">
        <v>153</v>
      </c>
      <c r="B13" s="459" t="s">
        <v>471</v>
      </c>
      <c r="C13" s="94" t="s">
        <v>153</v>
      </c>
      <c r="D13" s="94" t="s">
        <v>153</v>
      </c>
      <c r="E13" s="94" t="s">
        <v>153</v>
      </c>
      <c r="F13" s="94" t="s">
        <v>153</v>
      </c>
      <c r="G13" s="94" t="s">
        <v>153</v>
      </c>
      <c r="H13" s="94" t="s">
        <v>153</v>
      </c>
      <c r="I13" s="94" t="s">
        <v>153</v>
      </c>
      <c r="J13" s="94" t="s">
        <v>153</v>
      </c>
    </row>
    <row r="14" spans="1:10" ht="15.75" customHeight="1">
      <c r="A14" s="342" t="s">
        <v>154</v>
      </c>
      <c r="B14" s="459" t="s">
        <v>633</v>
      </c>
      <c r="C14" s="94" t="s">
        <v>154</v>
      </c>
      <c r="D14" s="94" t="s">
        <v>154</v>
      </c>
      <c r="E14" s="94" t="s">
        <v>154</v>
      </c>
      <c r="F14" s="94" t="s">
        <v>154</v>
      </c>
      <c r="G14" s="94" t="s">
        <v>154</v>
      </c>
      <c r="H14" s="94" t="s">
        <v>154</v>
      </c>
      <c r="I14" s="94" t="s">
        <v>154</v>
      </c>
      <c r="J14" s="94" t="s">
        <v>154</v>
      </c>
    </row>
    <row r="15" spans="1:10" ht="15" customHeight="1">
      <c r="A15" s="342" t="s">
        <v>164</v>
      </c>
      <c r="B15" s="459" t="s">
        <v>634</v>
      </c>
      <c r="C15" s="94" t="s">
        <v>164</v>
      </c>
      <c r="D15" s="94" t="s">
        <v>164</v>
      </c>
      <c r="E15" s="94" t="s">
        <v>164</v>
      </c>
      <c r="F15" s="94" t="s">
        <v>164</v>
      </c>
      <c r="G15" s="94" t="s">
        <v>164</v>
      </c>
      <c r="H15" s="94" t="s">
        <v>164</v>
      </c>
      <c r="I15" s="94" t="s">
        <v>164</v>
      </c>
      <c r="J15" s="94" t="s">
        <v>164</v>
      </c>
    </row>
    <row r="16" spans="1:10" ht="25.5" customHeight="1" thickBot="1">
      <c r="A16" s="343" t="s">
        <v>165</v>
      </c>
      <c r="B16" s="460">
        <v>10</v>
      </c>
      <c r="C16" s="91" t="s">
        <v>165</v>
      </c>
      <c r="D16" s="91" t="s">
        <v>165</v>
      </c>
      <c r="E16" s="91" t="s">
        <v>165</v>
      </c>
      <c r="F16" s="91" t="s">
        <v>165</v>
      </c>
      <c r="G16" s="91" t="s">
        <v>165</v>
      </c>
      <c r="H16" s="91" t="s">
        <v>165</v>
      </c>
      <c r="I16" s="340" t="s">
        <v>165</v>
      </c>
      <c r="J16" s="91" t="s">
        <v>165</v>
      </c>
    </row>
    <row r="17" spans="1:10" ht="13">
      <c r="A17" s="464" t="s">
        <v>635</v>
      </c>
      <c r="B17" s="461">
        <v>5.98</v>
      </c>
      <c r="C17" s="461"/>
      <c r="D17" s="461"/>
      <c r="E17" s="461"/>
      <c r="F17" s="461"/>
      <c r="G17" s="461"/>
      <c r="H17" s="461"/>
      <c r="I17" s="461"/>
      <c r="J17" s="461"/>
    </row>
    <row r="18" spans="1:10" ht="13">
      <c r="A18" s="465"/>
      <c r="B18" s="461"/>
      <c r="C18" s="461"/>
      <c r="D18" s="461"/>
      <c r="E18" s="461"/>
      <c r="F18" s="461"/>
      <c r="G18" s="461"/>
      <c r="H18" s="461"/>
      <c r="I18" s="461"/>
      <c r="J18" s="461"/>
    </row>
    <row r="19" spans="1:10" ht="13">
      <c r="A19" s="465"/>
      <c r="B19" s="461"/>
      <c r="C19" s="461"/>
      <c r="D19" s="461"/>
      <c r="E19" s="461"/>
      <c r="F19" s="461"/>
      <c r="G19" s="461"/>
      <c r="H19" s="461"/>
      <c r="I19" s="461"/>
      <c r="J19" s="461"/>
    </row>
    <row r="20" spans="1:10" ht="13">
      <c r="A20" s="465"/>
      <c r="B20" s="461"/>
      <c r="C20" s="461"/>
      <c r="D20" s="461"/>
      <c r="E20" s="461"/>
      <c r="F20" s="461"/>
      <c r="G20" s="461"/>
      <c r="H20" s="461"/>
      <c r="I20" s="461"/>
      <c r="J20" s="461"/>
    </row>
    <row r="21" spans="1:10" ht="13">
      <c r="A21" s="465"/>
      <c r="B21" s="461"/>
      <c r="C21" s="461"/>
      <c r="D21" s="461"/>
      <c r="E21" s="461"/>
      <c r="F21" s="461"/>
      <c r="G21" s="461"/>
      <c r="H21" s="461"/>
      <c r="I21" s="461"/>
      <c r="J21" s="461"/>
    </row>
    <row r="22" spans="1:10" ht="13">
      <c r="A22" s="465"/>
      <c r="B22" s="461"/>
      <c r="C22" s="461"/>
      <c r="D22" s="461"/>
      <c r="E22" s="461"/>
      <c r="F22" s="461"/>
      <c r="G22" s="461"/>
      <c r="H22" s="461"/>
      <c r="I22" s="461"/>
      <c r="J22" s="461"/>
    </row>
    <row r="23" spans="1:10" ht="13">
      <c r="A23" s="465"/>
      <c r="B23" s="461"/>
      <c r="C23" s="461"/>
      <c r="D23" s="461"/>
      <c r="E23" s="461"/>
      <c r="F23" s="461"/>
      <c r="G23" s="461"/>
      <c r="H23" s="461"/>
      <c r="I23" s="461"/>
      <c r="J23" s="461"/>
    </row>
    <row r="24" spans="1:10" ht="13">
      <c r="A24" s="465"/>
      <c r="B24" s="461"/>
      <c r="C24" s="461"/>
      <c r="D24" s="461"/>
      <c r="E24" s="461"/>
      <c r="F24" s="461"/>
      <c r="G24" s="461"/>
      <c r="H24" s="461"/>
      <c r="I24" s="461"/>
      <c r="J24" s="461"/>
    </row>
    <row r="25" spans="1:10" ht="13">
      <c r="A25" s="465"/>
      <c r="B25" s="461"/>
      <c r="C25" s="461"/>
      <c r="D25" s="461"/>
      <c r="E25" s="461"/>
      <c r="F25" s="461"/>
      <c r="G25" s="461"/>
      <c r="H25" s="461"/>
      <c r="I25" s="461"/>
      <c r="J25" s="461"/>
    </row>
    <row r="26" spans="1:10" ht="13">
      <c r="A26" s="465"/>
      <c r="B26" s="461"/>
      <c r="C26" s="461"/>
      <c r="D26" s="461"/>
      <c r="E26" s="461"/>
      <c r="F26" s="461"/>
      <c r="G26" s="461"/>
      <c r="H26" s="461"/>
      <c r="I26" s="461"/>
      <c r="J26" s="461"/>
    </row>
    <row r="27" spans="1:10" ht="13">
      <c r="A27" s="465"/>
      <c r="B27" s="461"/>
      <c r="C27" s="461"/>
      <c r="D27" s="461"/>
      <c r="E27" s="461"/>
      <c r="F27" s="461"/>
      <c r="G27" s="461"/>
      <c r="H27" s="461"/>
      <c r="I27" s="461"/>
      <c r="J27" s="461"/>
    </row>
    <row r="28" spans="1:10" ht="13">
      <c r="A28" s="465"/>
      <c r="B28" s="461"/>
      <c r="C28" s="461"/>
      <c r="D28" s="461"/>
      <c r="E28" s="461"/>
      <c r="F28" s="461"/>
      <c r="G28" s="461"/>
      <c r="H28" s="461"/>
      <c r="I28" s="461"/>
      <c r="J28" s="461"/>
    </row>
    <row r="29" spans="1:10" ht="13">
      <c r="A29" s="465"/>
      <c r="B29" s="461"/>
      <c r="C29" s="461"/>
      <c r="D29" s="461"/>
      <c r="E29" s="461"/>
      <c r="F29" s="461"/>
      <c r="G29" s="461"/>
      <c r="H29" s="461"/>
      <c r="I29" s="461"/>
      <c r="J29" s="461"/>
    </row>
    <row r="30" spans="1:10" ht="13">
      <c r="A30" s="465"/>
      <c r="B30" s="461"/>
      <c r="C30" s="461"/>
      <c r="D30" s="461"/>
      <c r="E30" s="461"/>
      <c r="F30" s="461"/>
      <c r="G30" s="461"/>
      <c r="H30" s="461"/>
      <c r="I30" s="461"/>
      <c r="J30" s="461"/>
    </row>
    <row r="31" spans="1:10" ht="13">
      <c r="A31" s="465"/>
      <c r="B31" s="461"/>
      <c r="C31" s="461"/>
      <c r="D31" s="461"/>
      <c r="E31" s="461"/>
      <c r="F31" s="461"/>
      <c r="G31" s="461"/>
      <c r="H31" s="461"/>
      <c r="I31" s="461"/>
      <c r="J31" s="461"/>
    </row>
    <row r="32" spans="1:10" ht="13">
      <c r="A32" s="465"/>
      <c r="B32" s="461"/>
      <c r="C32" s="461"/>
      <c r="D32" s="461"/>
      <c r="E32" s="461"/>
      <c r="F32" s="461"/>
      <c r="G32" s="461"/>
      <c r="H32" s="461"/>
      <c r="I32" s="461"/>
      <c r="J32" s="461"/>
    </row>
    <row r="33" spans="1:10" ht="13">
      <c r="A33" s="465"/>
      <c r="B33" s="461"/>
      <c r="C33" s="461"/>
      <c r="D33" s="461"/>
      <c r="E33" s="461"/>
      <c r="F33" s="461"/>
      <c r="G33" s="461"/>
      <c r="H33" s="461"/>
      <c r="I33" s="461"/>
      <c r="J33" s="461"/>
    </row>
    <row r="34" spans="1:10" ht="13">
      <c r="A34" s="465"/>
      <c r="B34" s="461"/>
      <c r="C34" s="461"/>
      <c r="D34" s="461"/>
      <c r="E34" s="461"/>
      <c r="F34" s="461"/>
      <c r="G34" s="461"/>
      <c r="H34" s="461"/>
      <c r="I34" s="461"/>
      <c r="J34" s="461"/>
    </row>
    <row r="35" spans="1:10" ht="13">
      <c r="A35" s="465"/>
      <c r="B35" s="461"/>
      <c r="C35" s="461"/>
      <c r="D35" s="461"/>
      <c r="E35" s="461"/>
      <c r="F35" s="461"/>
      <c r="G35" s="461"/>
      <c r="H35" s="461"/>
      <c r="I35" s="461"/>
      <c r="J35" s="461"/>
    </row>
    <row r="36" spans="1:10" ht="13">
      <c r="A36" s="465"/>
      <c r="B36" s="461"/>
      <c r="C36" s="461"/>
      <c r="D36" s="461"/>
      <c r="E36" s="461"/>
      <c r="F36" s="461"/>
      <c r="G36" s="461"/>
      <c r="H36" s="461"/>
      <c r="I36" s="461"/>
      <c r="J36" s="461"/>
    </row>
    <row r="37" spans="1:10" ht="13">
      <c r="A37" s="465"/>
      <c r="B37" s="461"/>
      <c r="C37" s="461"/>
      <c r="D37" s="461"/>
      <c r="E37" s="461"/>
      <c r="F37" s="461"/>
      <c r="G37" s="461"/>
      <c r="H37" s="461"/>
      <c r="I37" s="461"/>
      <c r="J37" s="461"/>
    </row>
    <row r="38" spans="1:10" ht="13">
      <c r="A38" s="465"/>
      <c r="B38" s="461"/>
      <c r="C38" s="461"/>
      <c r="D38" s="461"/>
      <c r="E38" s="461"/>
      <c r="F38" s="461"/>
      <c r="G38" s="461"/>
      <c r="H38" s="461"/>
      <c r="I38" s="461"/>
      <c r="J38" s="461"/>
    </row>
    <row r="39" spans="1:10" ht="13">
      <c r="A39" s="465"/>
      <c r="B39" s="461"/>
      <c r="C39" s="461"/>
      <c r="D39" s="461"/>
      <c r="E39" s="461"/>
      <c r="F39" s="461"/>
      <c r="G39" s="461"/>
      <c r="H39" s="461"/>
      <c r="I39" s="461"/>
      <c r="J39" s="461"/>
    </row>
    <row r="40" spans="1:10" ht="13">
      <c r="A40" s="465"/>
      <c r="B40" s="461"/>
      <c r="C40" s="461"/>
      <c r="D40" s="461"/>
      <c r="E40" s="461"/>
      <c r="F40" s="461"/>
      <c r="G40" s="461"/>
      <c r="H40" s="461"/>
      <c r="I40" s="461"/>
      <c r="J40" s="461"/>
    </row>
    <row r="41" spans="1:10" ht="13">
      <c r="A41" s="465"/>
      <c r="B41" s="461"/>
      <c r="C41" s="461"/>
      <c r="D41" s="461"/>
      <c r="E41" s="461"/>
      <c r="F41" s="461"/>
      <c r="G41" s="461"/>
      <c r="H41" s="461"/>
      <c r="I41" s="461"/>
      <c r="J41" s="461"/>
    </row>
    <row r="42" spans="1:10" ht="13">
      <c r="A42" s="465"/>
      <c r="B42" s="461"/>
      <c r="C42" s="461"/>
      <c r="D42" s="461"/>
      <c r="E42" s="461"/>
      <c r="F42" s="461"/>
      <c r="G42" s="461"/>
      <c r="H42" s="461"/>
      <c r="I42" s="461"/>
      <c r="J42" s="461"/>
    </row>
    <row r="43" spans="1:10" ht="13">
      <c r="A43" s="465"/>
      <c r="B43" s="461"/>
      <c r="C43" s="461"/>
      <c r="D43" s="461"/>
      <c r="E43" s="461"/>
      <c r="F43" s="461"/>
      <c r="G43" s="461"/>
      <c r="H43" s="461"/>
      <c r="I43" s="461"/>
      <c r="J43" s="461"/>
    </row>
    <row r="44" spans="1:10" ht="13">
      <c r="A44" s="465"/>
      <c r="B44" s="461"/>
      <c r="C44" s="461"/>
      <c r="D44" s="461"/>
      <c r="E44" s="461"/>
      <c r="F44" s="461"/>
      <c r="G44" s="461"/>
      <c r="H44" s="461"/>
      <c r="I44" s="461"/>
      <c r="J44" s="461"/>
    </row>
    <row r="45" spans="1:10" ht="13">
      <c r="A45" s="465"/>
      <c r="B45" s="461"/>
      <c r="C45" s="461"/>
      <c r="D45" s="461"/>
      <c r="E45" s="461"/>
      <c r="F45" s="461"/>
      <c r="G45" s="461"/>
      <c r="H45" s="461"/>
      <c r="I45" s="461"/>
      <c r="J45" s="461"/>
    </row>
    <row r="46" spans="1:10" ht="13">
      <c r="A46" s="465"/>
      <c r="B46" s="461"/>
      <c r="C46" s="461"/>
      <c r="D46" s="461"/>
      <c r="E46" s="461"/>
      <c r="F46" s="461"/>
      <c r="G46" s="461"/>
      <c r="H46" s="461"/>
      <c r="I46" s="461"/>
      <c r="J46" s="461"/>
    </row>
    <row r="47" spans="1:10" ht="13">
      <c r="A47" s="465"/>
      <c r="B47" s="461"/>
      <c r="C47" s="461"/>
      <c r="D47" s="461"/>
      <c r="E47" s="461"/>
      <c r="F47" s="461"/>
      <c r="G47" s="461"/>
      <c r="H47" s="461"/>
      <c r="I47" s="461"/>
      <c r="J47" s="461"/>
    </row>
    <row r="48" spans="1:10" ht="13">
      <c r="A48" s="465"/>
      <c r="B48" s="461"/>
      <c r="C48" s="461"/>
      <c r="D48" s="461"/>
      <c r="E48" s="461"/>
      <c r="F48" s="461"/>
      <c r="G48" s="461"/>
      <c r="H48" s="461"/>
      <c r="I48" s="461"/>
      <c r="J48" s="461"/>
    </row>
    <row r="49" spans="1:10" ht="13">
      <c r="A49" s="465"/>
      <c r="B49" s="461"/>
      <c r="C49" s="461"/>
      <c r="D49" s="461"/>
      <c r="E49" s="461"/>
      <c r="F49" s="461"/>
      <c r="G49" s="461"/>
      <c r="H49" s="461"/>
      <c r="I49" s="461"/>
      <c r="J49" s="461"/>
    </row>
    <row r="50" spans="1:10" ht="13">
      <c r="A50" s="465"/>
      <c r="B50" s="461"/>
      <c r="C50" s="461"/>
      <c r="D50" s="461"/>
      <c r="E50" s="461"/>
      <c r="F50" s="461"/>
      <c r="G50" s="461"/>
      <c r="H50" s="461"/>
      <c r="I50" s="461"/>
      <c r="J50" s="461"/>
    </row>
    <row r="51" spans="1:10" ht="13">
      <c r="A51" s="465"/>
      <c r="B51" s="461"/>
      <c r="C51" s="461"/>
      <c r="D51" s="461"/>
      <c r="E51" s="461"/>
      <c r="F51" s="461"/>
      <c r="G51" s="461"/>
      <c r="H51" s="461"/>
      <c r="I51" s="461"/>
      <c r="J51" s="461"/>
    </row>
    <row r="52" spans="1:10" ht="13">
      <c r="A52" s="465"/>
      <c r="B52" s="461"/>
      <c r="C52" s="461"/>
      <c r="D52" s="461"/>
      <c r="E52" s="461"/>
      <c r="F52" s="461"/>
      <c r="G52" s="461"/>
      <c r="H52" s="461"/>
      <c r="I52" s="461"/>
      <c r="J52" s="461"/>
    </row>
    <row r="53" spans="1:10" ht="13">
      <c r="A53" s="465"/>
      <c r="B53" s="461"/>
      <c r="C53" s="461"/>
      <c r="D53" s="461"/>
      <c r="E53" s="461"/>
      <c r="F53" s="461"/>
      <c r="G53" s="461"/>
      <c r="H53" s="461"/>
      <c r="I53" s="461"/>
      <c r="J53" s="461"/>
    </row>
    <row r="54" spans="1:10" ht="13">
      <c r="A54" s="465"/>
      <c r="B54" s="461"/>
      <c r="C54" s="461"/>
      <c r="D54" s="461"/>
      <c r="E54" s="461"/>
      <c r="F54" s="461"/>
      <c r="G54" s="461"/>
      <c r="H54" s="461"/>
      <c r="I54" s="461"/>
      <c r="J54" s="461"/>
    </row>
    <row r="55" spans="1:10" ht="13">
      <c r="A55" s="465"/>
      <c r="B55" s="461"/>
      <c r="C55" s="461"/>
      <c r="D55" s="461"/>
      <c r="E55" s="461"/>
      <c r="F55" s="461"/>
      <c r="G55" s="461"/>
      <c r="H55" s="461"/>
      <c r="I55" s="461"/>
      <c r="J55" s="461"/>
    </row>
    <row r="56" spans="1:10" ht="13">
      <c r="A56" s="465"/>
      <c r="B56" s="461"/>
      <c r="C56" s="461"/>
      <c r="D56" s="461"/>
      <c r="E56" s="461"/>
      <c r="F56" s="461"/>
      <c r="G56" s="461"/>
      <c r="H56" s="461"/>
      <c r="I56" s="461"/>
      <c r="J56" s="461"/>
    </row>
    <row r="57" spans="1:10" ht="13">
      <c r="A57" s="465"/>
      <c r="B57" s="461"/>
      <c r="C57" s="461"/>
      <c r="D57" s="461"/>
      <c r="E57" s="461"/>
      <c r="F57" s="461"/>
      <c r="G57" s="461"/>
      <c r="H57" s="461"/>
      <c r="I57" s="461"/>
      <c r="J57" s="461"/>
    </row>
    <row r="58" spans="1:10" ht="13">
      <c r="A58" s="465"/>
      <c r="B58" s="461"/>
      <c r="C58" s="461"/>
      <c r="D58" s="461"/>
      <c r="E58" s="461"/>
      <c r="F58" s="461"/>
      <c r="G58" s="461"/>
      <c r="H58" s="461"/>
      <c r="I58" s="461"/>
      <c r="J58" s="461"/>
    </row>
    <row r="59" spans="1:10" ht="13">
      <c r="A59" s="465"/>
      <c r="B59" s="461"/>
      <c r="C59" s="461"/>
      <c r="D59" s="461"/>
      <c r="E59" s="461"/>
      <c r="F59" s="461"/>
      <c r="G59" s="461"/>
      <c r="H59" s="461"/>
      <c r="I59" s="461"/>
      <c r="J59" s="461"/>
    </row>
    <row r="60" spans="1:10" ht="13">
      <c r="A60" s="465"/>
      <c r="B60" s="461"/>
      <c r="C60" s="461"/>
      <c r="D60" s="461"/>
      <c r="E60" s="461"/>
      <c r="F60" s="461"/>
      <c r="G60" s="461"/>
      <c r="H60" s="461"/>
      <c r="I60" s="461"/>
      <c r="J60" s="461"/>
    </row>
    <row r="61" spans="1:10" ht="13">
      <c r="A61" s="465"/>
      <c r="B61" s="461"/>
      <c r="C61" s="461"/>
      <c r="D61" s="461"/>
      <c r="E61" s="461"/>
      <c r="F61" s="461"/>
      <c r="G61" s="461"/>
      <c r="H61" s="461"/>
      <c r="I61" s="461"/>
      <c r="J61" s="461"/>
    </row>
    <row r="62" spans="1:10" ht="13">
      <c r="A62" s="465"/>
      <c r="B62" s="461"/>
      <c r="C62" s="461"/>
      <c r="D62" s="461"/>
      <c r="E62" s="461"/>
      <c r="F62" s="461"/>
      <c r="G62" s="461"/>
      <c r="H62" s="461"/>
      <c r="I62" s="461"/>
      <c r="J62" s="461"/>
    </row>
    <row r="63" spans="1:10" ht="13">
      <c r="A63" s="465"/>
      <c r="B63" s="461"/>
      <c r="C63" s="461"/>
      <c r="D63" s="461"/>
      <c r="E63" s="461"/>
      <c r="F63" s="461"/>
      <c r="G63" s="461"/>
      <c r="H63" s="461"/>
      <c r="I63" s="461"/>
      <c r="J63" s="461"/>
    </row>
    <row r="64" spans="1:10" ht="13">
      <c r="A64" s="465"/>
      <c r="B64" s="461"/>
      <c r="C64" s="461"/>
      <c r="D64" s="461"/>
      <c r="E64" s="461"/>
      <c r="F64" s="461"/>
      <c r="G64" s="461"/>
      <c r="H64" s="461"/>
      <c r="I64" s="461"/>
      <c r="J64" s="461"/>
    </row>
    <row r="65" spans="1:10" ht="13">
      <c r="A65" s="465"/>
      <c r="B65" s="461"/>
      <c r="C65" s="461"/>
      <c r="D65" s="461"/>
      <c r="E65" s="461"/>
      <c r="F65" s="461"/>
      <c r="G65" s="461"/>
      <c r="H65" s="461"/>
      <c r="I65" s="461"/>
      <c r="J65" s="461"/>
    </row>
    <row r="66" spans="1:10" ht="13">
      <c r="A66" s="465"/>
      <c r="B66" s="461"/>
      <c r="C66" s="461"/>
      <c r="D66" s="461"/>
      <c r="E66" s="461"/>
      <c r="F66" s="461"/>
      <c r="G66" s="461"/>
      <c r="H66" s="461"/>
      <c r="I66" s="461"/>
      <c r="J66" s="461"/>
    </row>
    <row r="67" spans="1:10" ht="13">
      <c r="A67" s="466" t="s">
        <v>156</v>
      </c>
      <c r="B67" s="467">
        <f t="shared" ref="B67:J67" si="0">AVERAGE(B17:B66)</f>
        <v>5.98</v>
      </c>
      <c r="C67" s="467" t="e">
        <f t="shared" si="0"/>
        <v>#DIV/0!</v>
      </c>
      <c r="D67" s="467" t="e">
        <f t="shared" si="0"/>
        <v>#DIV/0!</v>
      </c>
      <c r="E67" s="467" t="e">
        <f t="shared" si="0"/>
        <v>#DIV/0!</v>
      </c>
      <c r="F67" s="467" t="e">
        <f t="shared" si="0"/>
        <v>#DIV/0!</v>
      </c>
      <c r="G67" s="467" t="e">
        <f t="shared" si="0"/>
        <v>#DIV/0!</v>
      </c>
      <c r="H67" s="467" t="e">
        <f t="shared" si="0"/>
        <v>#DIV/0!</v>
      </c>
      <c r="I67" s="467" t="e">
        <f t="shared" ref="I67" si="1">AVERAGE(I17:I66)</f>
        <v>#DIV/0!</v>
      </c>
      <c r="J67" s="467" t="e">
        <f t="shared" si="0"/>
        <v>#DIV/0!</v>
      </c>
    </row>
    <row r="68" spans="1:10" ht="13">
      <c r="A68" s="466" t="s">
        <v>157</v>
      </c>
      <c r="B68" s="468">
        <f t="shared" ref="B68" si="2">MIN(B17:B66)</f>
        <v>5.98</v>
      </c>
      <c r="C68" s="468">
        <f t="shared" ref="C68:J68" si="3">MIN(C17:C66)</f>
        <v>0</v>
      </c>
      <c r="D68" s="468">
        <f t="shared" si="3"/>
        <v>0</v>
      </c>
      <c r="E68" s="468">
        <f t="shared" si="3"/>
        <v>0</v>
      </c>
      <c r="F68" s="468">
        <f t="shared" si="3"/>
        <v>0</v>
      </c>
      <c r="G68" s="468">
        <f t="shared" si="3"/>
        <v>0</v>
      </c>
      <c r="H68" s="468">
        <f t="shared" si="3"/>
        <v>0</v>
      </c>
      <c r="I68" s="468">
        <f t="shared" si="3"/>
        <v>0</v>
      </c>
      <c r="J68" s="468">
        <f t="shared" si="3"/>
        <v>0</v>
      </c>
    </row>
    <row r="69" spans="1:10" ht="13">
      <c r="A69" s="466" t="s">
        <v>158</v>
      </c>
      <c r="B69" s="468">
        <f t="shared" ref="B69" si="4">MAX(B17:B66)</f>
        <v>5.98</v>
      </c>
      <c r="C69" s="468">
        <f t="shared" ref="C69:J69" si="5">MAX(C17:C66)</f>
        <v>0</v>
      </c>
      <c r="D69" s="468">
        <f t="shared" si="5"/>
        <v>0</v>
      </c>
      <c r="E69" s="468">
        <f t="shared" si="5"/>
        <v>0</v>
      </c>
      <c r="F69" s="468">
        <f t="shared" si="5"/>
        <v>0</v>
      </c>
      <c r="G69" s="468">
        <f t="shared" si="5"/>
        <v>0</v>
      </c>
      <c r="H69" s="468">
        <f t="shared" si="5"/>
        <v>0</v>
      </c>
      <c r="I69" s="468">
        <f t="shared" si="5"/>
        <v>0</v>
      </c>
      <c r="J69" s="468">
        <f t="shared" si="5"/>
        <v>0</v>
      </c>
    </row>
    <row r="70" spans="1:10" ht="13"/>
    <row r="71" spans="1:10" ht="13"/>
    <row r="72" spans="1:10" ht="13"/>
    <row r="73" spans="1:10" ht="13"/>
    <row r="74" spans="1:10" ht="13"/>
    <row r="75" spans="1:10" ht="13"/>
    <row r="76" spans="1:10" ht="13"/>
    <row r="77" spans="1:10" ht="13"/>
    <row r="78" spans="1:10" ht="13"/>
    <row r="79" spans="1:10" ht="13"/>
    <row r="80" spans="1:10" ht="13"/>
    <row r="81" ht="13"/>
    <row r="82" ht="13"/>
    <row r="83" ht="13"/>
    <row r="84" ht="13"/>
    <row r="85" ht="13"/>
    <row r="86" ht="13"/>
    <row r="87" ht="13"/>
    <row r="88" ht="13"/>
    <row r="89" ht="13"/>
    <row r="90" ht="13"/>
    <row r="91" ht="13"/>
    <row r="92" ht="13"/>
    <row r="93" ht="13"/>
    <row r="94" ht="13"/>
    <row r="95" ht="13"/>
    <row r="96" ht="13"/>
    <row r="97" ht="13"/>
    <row r="98" ht="13"/>
    <row r="99" ht="13"/>
    <row r="100" ht="13"/>
    <row r="101" ht="13"/>
    <row r="102" ht="13"/>
    <row r="103" ht="13"/>
    <row r="104" ht="13"/>
    <row r="105" ht="13"/>
    <row r="106" ht="13"/>
    <row r="107" ht="13"/>
    <row r="108" ht="13"/>
    <row r="109" ht="13"/>
    <row r="110" ht="13"/>
    <row r="111" ht="13"/>
    <row r="112" ht="13"/>
    <row r="113" spans="1:7" ht="13"/>
    <row r="114" spans="1:7" ht="13"/>
    <row r="115" spans="1:7" ht="13"/>
    <row r="116" spans="1:7" ht="13"/>
    <row r="117" spans="1:7" ht="13"/>
    <row r="118" spans="1:7" ht="13">
      <c r="A118" s="70"/>
      <c r="B118" s="71"/>
      <c r="C118" s="71"/>
      <c r="D118" s="72"/>
      <c r="E118" s="73"/>
      <c r="F118" s="73"/>
      <c r="G118" s="73"/>
    </row>
    <row r="119" spans="1:7" ht="13">
      <c r="A119" s="70"/>
      <c r="B119" s="71"/>
      <c r="C119" s="71"/>
      <c r="D119" s="72"/>
      <c r="E119" s="73"/>
      <c r="F119" s="73"/>
      <c r="G119" s="73"/>
    </row>
    <row r="120" spans="1:7" ht="13">
      <c r="A120" s="70"/>
      <c r="B120" s="71"/>
      <c r="C120" s="71"/>
      <c r="D120" s="72"/>
      <c r="E120" s="73"/>
      <c r="F120" s="73"/>
      <c r="G120" s="73"/>
    </row>
    <row r="121" spans="1:7" ht="13">
      <c r="A121" s="70"/>
      <c r="B121" s="71"/>
      <c r="C121" s="71"/>
      <c r="D121" s="72"/>
      <c r="E121" s="73"/>
      <c r="F121" s="73"/>
      <c r="G121" s="73"/>
    </row>
    <row r="122" spans="1:7" ht="13">
      <c r="A122" s="70"/>
      <c r="B122" s="71"/>
      <c r="C122" s="71"/>
      <c r="D122" s="72"/>
      <c r="E122" s="73"/>
      <c r="F122" s="73"/>
      <c r="G122" s="73"/>
    </row>
    <row r="123" spans="1:7" ht="13">
      <c r="A123" s="70"/>
      <c r="B123" s="71"/>
      <c r="C123" s="71"/>
      <c r="D123" s="72"/>
      <c r="E123" s="73"/>
      <c r="F123" s="73"/>
      <c r="G123" s="73"/>
    </row>
    <row r="124" spans="1:7" ht="13">
      <c r="A124" s="70"/>
      <c r="B124" s="71"/>
      <c r="C124" s="71"/>
      <c r="D124" s="72"/>
      <c r="E124" s="73"/>
      <c r="F124" s="73"/>
      <c r="G124" s="73"/>
    </row>
    <row r="125" spans="1:7" ht="13">
      <c r="A125" s="70"/>
      <c r="B125" s="71"/>
      <c r="C125" s="71"/>
      <c r="D125" s="72"/>
      <c r="E125" s="73"/>
      <c r="F125" s="73"/>
      <c r="G125" s="73"/>
    </row>
    <row r="126" spans="1:7" ht="13">
      <c r="A126" s="70"/>
      <c r="B126" s="71"/>
      <c r="C126" s="71"/>
      <c r="D126" s="72"/>
      <c r="E126" s="73"/>
      <c r="F126" s="73"/>
      <c r="G126" s="73"/>
    </row>
    <row r="127" spans="1:7" ht="13">
      <c r="A127" s="70"/>
      <c r="B127" s="71"/>
      <c r="C127" s="71"/>
      <c r="D127" s="72"/>
      <c r="E127" s="73"/>
      <c r="F127" s="73"/>
      <c r="G127" s="73"/>
    </row>
    <row r="128" spans="1:7" ht="13">
      <c r="A128" s="70"/>
      <c r="B128" s="71"/>
      <c r="C128" s="71"/>
      <c r="D128" s="72"/>
      <c r="E128" s="73"/>
      <c r="F128" s="73"/>
      <c r="G128" s="73"/>
    </row>
    <row r="129" spans="1:7" ht="13">
      <c r="A129" s="70"/>
      <c r="B129" s="71"/>
      <c r="C129" s="71"/>
      <c r="D129" s="72"/>
      <c r="E129" s="73"/>
      <c r="F129" s="73"/>
      <c r="G129" s="73"/>
    </row>
    <row r="130" spans="1:7" ht="13">
      <c r="A130" s="70"/>
      <c r="B130" s="71"/>
      <c r="C130" s="71"/>
      <c r="D130" s="72"/>
      <c r="E130" s="73"/>
      <c r="F130" s="73"/>
      <c r="G130" s="73"/>
    </row>
    <row r="131" spans="1:7" ht="13">
      <c r="A131" s="70"/>
      <c r="B131" s="71"/>
      <c r="C131" s="71"/>
      <c r="D131" s="72"/>
      <c r="E131" s="73"/>
      <c r="F131" s="73"/>
      <c r="G131" s="73"/>
    </row>
    <row r="132" spans="1:7" ht="13">
      <c r="A132" s="70"/>
      <c r="B132" s="71"/>
      <c r="C132" s="71"/>
      <c r="D132" s="72"/>
      <c r="E132" s="73"/>
      <c r="F132" s="73"/>
      <c r="G132" s="73"/>
    </row>
    <row r="133" spans="1:7" ht="13"/>
    <row r="134" spans="1:7" ht="13"/>
    <row r="135" spans="1:7" ht="13"/>
    <row r="136" spans="1:7" ht="13"/>
    <row r="137" spans="1:7" ht="13"/>
    <row r="138" spans="1:7" ht="13"/>
    <row r="139" spans="1:7" ht="13"/>
    <row r="140" spans="1:7" ht="13"/>
    <row r="141" spans="1:7" ht="13"/>
    <row r="142" spans="1:7" ht="13"/>
    <row r="143" spans="1:7" ht="13"/>
    <row r="144" spans="1:7" ht="13"/>
    <row r="145" ht="13"/>
    <row r="146" ht="13"/>
    <row r="147" ht="13"/>
    <row r="148" ht="13"/>
    <row r="149" ht="13"/>
    <row r="150" ht="13"/>
    <row r="151" ht="13"/>
    <row r="152" ht="13"/>
    <row r="153" ht="13"/>
    <row r="154" ht="13"/>
  </sheetData>
  <sheetProtection algorithmName="SHA-512" hashValue="GWIIr3fNxgf14NoFT4IFuRQt53jR3JTsIUBoI8191aU7UEJ02fMRX0Pv+N6InGrkDFw1woqhqHGsLYIRdlw16Q==" saltValue="I906Kp3tCOkXciQwzLTfuw==" spinCount="100000" sheet="1" formatCells="0" formatColumns="0" formatRows="0" insertRows="0" deleteRows="0" selectLockedCells="1"/>
  <mergeCells count="6">
    <mergeCell ref="B4:C4"/>
    <mergeCell ref="B5:C5"/>
    <mergeCell ref="B6:C6"/>
    <mergeCell ref="B7:C7"/>
    <mergeCell ref="D1:J3"/>
    <mergeCell ref="A1:C3"/>
  </mergeCells>
  <conditionalFormatting sqref="B17:B66">
    <cfRule type="cellIs" dxfId="57" priority="69" stopIfTrue="1" operator="lessThan">
      <formula>B$12</formula>
    </cfRule>
    <cfRule type="cellIs" dxfId="56" priority="68" stopIfTrue="1" operator="equal">
      <formula>B$12</formula>
    </cfRule>
    <cfRule type="cellIs" dxfId="55" priority="67" stopIfTrue="1" operator="equal">
      <formula>B$11</formula>
    </cfRule>
    <cfRule type="cellIs" dxfId="54" priority="66" stopIfTrue="1" operator="between">
      <formula>B$11</formula>
      <formula>B$12</formula>
    </cfRule>
    <cfRule type="cellIs" dxfId="53" priority="70" operator="greaterThan">
      <formula>B$11</formula>
    </cfRule>
  </conditionalFormatting>
  <conditionalFormatting sqref="B68:J68">
    <cfRule type="cellIs" dxfId="52" priority="65" operator="lessThan">
      <formula>$B$12</formula>
    </cfRule>
    <cfRule type="cellIs" dxfId="51" priority="57" stopIfTrue="1" operator="between">
      <formula>$B$12</formula>
      <formula>$B$11</formula>
    </cfRule>
  </conditionalFormatting>
  <conditionalFormatting sqref="B68:J69">
    <cfRule type="cellIs" dxfId="50" priority="59" stopIfTrue="1" operator="equal">
      <formula>$B$12</formula>
    </cfRule>
  </conditionalFormatting>
  <conditionalFormatting sqref="B69:J69">
    <cfRule type="cellIs" dxfId="49" priority="62" operator="greaterThan">
      <formula>$B$11</formula>
    </cfRule>
    <cfRule type="cellIs" dxfId="48" priority="58" stopIfTrue="1" operator="between">
      <formula>$B$11</formula>
      <formula>$B$12</formula>
    </cfRule>
  </conditionalFormatting>
  <conditionalFormatting sqref="C17:C66">
    <cfRule type="cellIs" dxfId="47" priority="32" operator="greaterThanOrEqual">
      <formula>$C$11</formula>
    </cfRule>
    <cfRule type="cellIs" dxfId="46" priority="31" operator="lessThanOrEqual">
      <formula>$C$12</formula>
    </cfRule>
    <cfRule type="cellIs" dxfId="45" priority="30" operator="lessThan">
      <formula>$C$11</formula>
    </cfRule>
    <cfRule type="cellIs" dxfId="44" priority="29" operator="greaterThan">
      <formula>$C$12</formula>
    </cfRule>
  </conditionalFormatting>
  <conditionalFormatting sqref="D17:D66">
    <cfRule type="cellIs" dxfId="43" priority="26" operator="lessThan">
      <formula>$D$11</formula>
    </cfRule>
    <cfRule type="cellIs" dxfId="42" priority="25" operator="greaterThan">
      <formula>$D$12</formula>
    </cfRule>
    <cfRule type="cellIs" dxfId="41" priority="27" operator="lessThanOrEqual">
      <formula>$D$12</formula>
    </cfRule>
    <cfRule type="cellIs" dxfId="40" priority="28" operator="greaterThanOrEqual">
      <formula>$D$11</formula>
    </cfRule>
  </conditionalFormatting>
  <conditionalFormatting sqref="E17:E66">
    <cfRule type="cellIs" dxfId="39" priority="23" operator="lessThanOrEqual">
      <formula>$E$12</formula>
    </cfRule>
    <cfRule type="cellIs" dxfId="38" priority="24" operator="greaterThanOrEqual">
      <formula>$E$11</formula>
    </cfRule>
    <cfRule type="cellIs" dxfId="37" priority="21" operator="greaterThan">
      <formula>$E$12</formula>
    </cfRule>
    <cfRule type="cellIs" dxfId="36" priority="22" operator="lessThan">
      <formula>$E$11</formula>
    </cfRule>
  </conditionalFormatting>
  <conditionalFormatting sqref="F17:F66">
    <cfRule type="cellIs" dxfId="35" priority="20" operator="greaterThanOrEqual">
      <formula>$F$11</formula>
    </cfRule>
    <cfRule type="cellIs" dxfId="34" priority="19" operator="lessThanOrEqual">
      <formula>$F$12</formula>
    </cfRule>
    <cfRule type="cellIs" dxfId="33" priority="17" operator="greaterThan">
      <formula>$F$12</formula>
    </cfRule>
    <cfRule type="cellIs" dxfId="32" priority="18" operator="lessThan">
      <formula>$F$11</formula>
    </cfRule>
  </conditionalFormatting>
  <conditionalFormatting sqref="G17:G66">
    <cfRule type="cellIs" dxfId="31" priority="16" operator="greaterThanOrEqual">
      <formula>$G$11</formula>
    </cfRule>
    <cfRule type="cellIs" dxfId="30" priority="15" operator="lessThanOrEqual">
      <formula>$G$12</formula>
    </cfRule>
    <cfRule type="cellIs" dxfId="29" priority="14" operator="lessThan">
      <formula>$G$11</formula>
    </cfRule>
    <cfRule type="cellIs" dxfId="28" priority="13" operator="greaterThan">
      <formula>$G$12</formula>
    </cfRule>
  </conditionalFormatting>
  <conditionalFormatting sqref="H17:H66">
    <cfRule type="cellIs" dxfId="27" priority="11" operator="lessThanOrEqual">
      <formula>$H$12</formula>
    </cfRule>
    <cfRule type="cellIs" dxfId="26" priority="12" operator="greaterThanOrEqual">
      <formula>$H$11</formula>
    </cfRule>
    <cfRule type="cellIs" dxfId="25" priority="10" operator="lessThan">
      <formula>$H$11</formula>
    </cfRule>
    <cfRule type="cellIs" dxfId="24" priority="9" operator="greaterThan">
      <formula>$H$12</formula>
    </cfRule>
  </conditionalFormatting>
  <conditionalFormatting sqref="I17:I66">
    <cfRule type="cellIs" dxfId="23" priority="6" operator="lessThan">
      <formula>$I$11</formula>
    </cfRule>
    <cfRule type="cellIs" dxfId="22" priority="8" operator="greaterThanOrEqual">
      <formula>$I$11</formula>
    </cfRule>
    <cfRule type="cellIs" dxfId="21" priority="7" operator="lessThanOrEqual">
      <formula>$I$12</formula>
    </cfRule>
    <cfRule type="cellIs" dxfId="20" priority="5" operator="greaterThan">
      <formula>$I$12</formula>
    </cfRule>
  </conditionalFormatting>
  <conditionalFormatting sqref="J17:J66">
    <cfRule type="cellIs" dxfId="19" priority="2" operator="lessThan">
      <formula>$J$11</formula>
    </cfRule>
    <cfRule type="cellIs" dxfId="18" priority="1" operator="greaterThan">
      <formula>$J$12</formula>
    </cfRule>
    <cfRule type="cellIs" dxfId="17" priority="4" operator="greaterThanOrEqual">
      <formula>$J$11</formula>
    </cfRule>
    <cfRule type="cellIs" dxfId="16" priority="3" operator="lessThanOrEqual">
      <formula>$J$12</formula>
    </cfRule>
  </conditionalFormatting>
  <printOptions horizontalCentered="1"/>
  <pageMargins left="0.25" right="0.25" top="0.75" bottom="0.75" header="0.3" footer="0.3"/>
  <pageSetup paperSize="3" scale="72" orientation="landscape" r:id="rId1"/>
  <headerFooter>
    <oddFooter>&amp;L&amp;9&amp;F&amp;C&amp;9Page &amp;P of &amp;N&amp;R&amp;9&amp;A</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5">
    <tabColor rgb="FFFFFF00"/>
  </sheetPr>
  <dimension ref="A1:J154"/>
  <sheetViews>
    <sheetView zoomScale="90" zoomScaleNormal="90" workbookViewId="0">
      <pane ySplit="15" topLeftCell="A16" activePane="bottomLeft" state="frozenSplit"/>
      <selection pane="bottomLeft" activeCell="C10" sqref="C10"/>
    </sheetView>
  </sheetViews>
  <sheetFormatPr defaultColWidth="0" defaultRowHeight="13" zeroHeight="1"/>
  <cols>
    <col min="1" max="1" width="26.54296875" style="37" customWidth="1"/>
    <col min="2" max="2" width="14.7265625" style="37" customWidth="1"/>
    <col min="3" max="6" width="29.1796875" style="37" bestFit="1" customWidth="1"/>
    <col min="7" max="10" width="32.54296875" style="37" customWidth="1"/>
    <col min="11" max="234" width="9.1796875" style="37" customWidth="1"/>
    <col min="235" max="235" width="5.54296875" style="37" customWidth="1"/>
    <col min="236" max="236" width="30.54296875" style="37" customWidth="1"/>
    <col min="237" max="238" width="6.54296875" style="37" customWidth="1"/>
    <col min="239" max="239" width="40.54296875" style="37" customWidth="1"/>
    <col min="240" max="240" width="6.54296875" style="37" customWidth="1"/>
    <col min="241" max="241" width="9.1796875" style="37" customWidth="1"/>
    <col min="242" max="251" width="9.54296875" style="37" customWidth="1"/>
    <col min="252" max="252" width="1.54296875" style="37" customWidth="1"/>
    <col min="253" max="490" width="0" style="37" hidden="1"/>
    <col min="491" max="491" width="5.54296875" style="37" customWidth="1"/>
    <col min="492" max="492" width="30.54296875" style="37" customWidth="1"/>
    <col min="493" max="494" width="6.54296875" style="37" customWidth="1"/>
    <col min="495" max="495" width="40.54296875" style="37" customWidth="1"/>
    <col min="496" max="496" width="6.54296875" style="37" customWidth="1"/>
    <col min="497" max="497" width="9.1796875" style="37" customWidth="1"/>
    <col min="498" max="507" width="9.54296875" style="37" customWidth="1"/>
    <col min="508" max="508" width="1.54296875" style="37" customWidth="1"/>
    <col min="509" max="746" width="0" style="37" hidden="1"/>
    <col min="747" max="747" width="5.54296875" style="37" customWidth="1"/>
    <col min="748" max="748" width="30.54296875" style="37" customWidth="1"/>
    <col min="749" max="750" width="6.54296875" style="37" customWidth="1"/>
    <col min="751" max="751" width="40.54296875" style="37" customWidth="1"/>
    <col min="752" max="752" width="6.54296875" style="37" customWidth="1"/>
    <col min="753" max="753" width="9.1796875" style="37" customWidth="1"/>
    <col min="754" max="763" width="9.54296875" style="37" customWidth="1"/>
    <col min="764" max="764" width="1.54296875" style="37" customWidth="1"/>
    <col min="765" max="1002" width="0" style="37" hidden="1"/>
    <col min="1003" max="1003" width="5.54296875" style="37" customWidth="1"/>
    <col min="1004" max="1004" width="30.54296875" style="37" customWidth="1"/>
    <col min="1005" max="1006" width="6.54296875" style="37" customWidth="1"/>
    <col min="1007" max="1007" width="40.54296875" style="37" customWidth="1"/>
    <col min="1008" max="1008" width="6.54296875" style="37" customWidth="1"/>
    <col min="1009" max="1009" width="9.1796875" style="37" customWidth="1"/>
    <col min="1010" max="1019" width="9.54296875" style="37" customWidth="1"/>
    <col min="1020" max="1020" width="1.54296875" style="37" customWidth="1"/>
    <col min="1021" max="1258" width="0" style="37" hidden="1"/>
    <col min="1259" max="1259" width="5.54296875" style="37" customWidth="1"/>
    <col min="1260" max="1260" width="30.54296875" style="37" customWidth="1"/>
    <col min="1261" max="1262" width="6.54296875" style="37" customWidth="1"/>
    <col min="1263" max="1263" width="40.54296875" style="37" customWidth="1"/>
    <col min="1264" max="1264" width="6.54296875" style="37" customWidth="1"/>
    <col min="1265" max="1265" width="9.1796875" style="37" customWidth="1"/>
    <col min="1266" max="1275" width="9.54296875" style="37" customWidth="1"/>
    <col min="1276" max="1276" width="1.54296875" style="37" customWidth="1"/>
    <col min="1277" max="1514" width="0" style="37" hidden="1"/>
    <col min="1515" max="1515" width="5.54296875" style="37" customWidth="1"/>
    <col min="1516" max="1516" width="30.54296875" style="37" customWidth="1"/>
    <col min="1517" max="1518" width="6.54296875" style="37" customWidth="1"/>
    <col min="1519" max="1519" width="40.54296875" style="37" customWidth="1"/>
    <col min="1520" max="1520" width="6.54296875" style="37" customWidth="1"/>
    <col min="1521" max="1521" width="9.1796875" style="37" customWidth="1"/>
    <col min="1522" max="1531" width="9.54296875" style="37" customWidth="1"/>
    <col min="1532" max="1532" width="1.54296875" style="37" customWidth="1"/>
    <col min="1533" max="1770" width="0" style="37" hidden="1"/>
    <col min="1771" max="1771" width="5.54296875" style="37" customWidth="1"/>
    <col min="1772" max="1772" width="30.54296875" style="37" customWidth="1"/>
    <col min="1773" max="1774" width="6.54296875" style="37" customWidth="1"/>
    <col min="1775" max="1775" width="40.54296875" style="37" customWidth="1"/>
    <col min="1776" max="1776" width="6.54296875" style="37" customWidth="1"/>
    <col min="1777" max="1777" width="9.1796875" style="37" customWidth="1"/>
    <col min="1778" max="1787" width="9.54296875" style="37" customWidth="1"/>
    <col min="1788" max="1788" width="1.54296875" style="37" customWidth="1"/>
    <col min="1789" max="2026" width="0" style="37" hidden="1"/>
    <col min="2027" max="2027" width="5.54296875" style="37" customWidth="1"/>
    <col min="2028" max="2028" width="30.54296875" style="37" customWidth="1"/>
    <col min="2029" max="2030" width="6.54296875" style="37" customWidth="1"/>
    <col min="2031" max="2031" width="40.54296875" style="37" customWidth="1"/>
    <col min="2032" max="2032" width="6.54296875" style="37" customWidth="1"/>
    <col min="2033" max="2033" width="9.1796875" style="37" customWidth="1"/>
    <col min="2034" max="2043" width="9.54296875" style="37" customWidth="1"/>
    <col min="2044" max="2044" width="1.54296875" style="37" customWidth="1"/>
    <col min="2045" max="2282" width="0" style="37" hidden="1"/>
    <col min="2283" max="2283" width="5.54296875" style="37" customWidth="1"/>
    <col min="2284" max="2284" width="30.54296875" style="37" customWidth="1"/>
    <col min="2285" max="2286" width="6.54296875" style="37" customWidth="1"/>
    <col min="2287" max="2287" width="40.54296875" style="37" customWidth="1"/>
    <col min="2288" max="2288" width="6.54296875" style="37" customWidth="1"/>
    <col min="2289" max="2289" width="9.1796875" style="37" customWidth="1"/>
    <col min="2290" max="2299" width="9.54296875" style="37" customWidth="1"/>
    <col min="2300" max="2300" width="1.54296875" style="37" customWidth="1"/>
    <col min="2301" max="2538" width="0" style="37" hidden="1"/>
    <col min="2539" max="2539" width="5.54296875" style="37" customWidth="1"/>
    <col min="2540" max="2540" width="30.54296875" style="37" customWidth="1"/>
    <col min="2541" max="2542" width="6.54296875" style="37" customWidth="1"/>
    <col min="2543" max="2543" width="40.54296875" style="37" customWidth="1"/>
    <col min="2544" max="2544" width="6.54296875" style="37" customWidth="1"/>
    <col min="2545" max="2545" width="9.1796875" style="37" customWidth="1"/>
    <col min="2546" max="2555" width="9.54296875" style="37" customWidth="1"/>
    <col min="2556" max="2556" width="1.54296875" style="37" customWidth="1"/>
    <col min="2557" max="2794" width="0" style="37" hidden="1"/>
    <col min="2795" max="2795" width="5.54296875" style="37" customWidth="1"/>
    <col min="2796" max="2796" width="30.54296875" style="37" customWidth="1"/>
    <col min="2797" max="2798" width="6.54296875" style="37" customWidth="1"/>
    <col min="2799" max="2799" width="40.54296875" style="37" customWidth="1"/>
    <col min="2800" max="2800" width="6.54296875" style="37" customWidth="1"/>
    <col min="2801" max="2801" width="9.1796875" style="37" customWidth="1"/>
    <col min="2802" max="2811" width="9.54296875" style="37" customWidth="1"/>
    <col min="2812" max="2812" width="1.54296875" style="37" customWidth="1"/>
    <col min="2813" max="3050" width="0" style="37" hidden="1"/>
    <col min="3051" max="3051" width="5.54296875" style="37" customWidth="1"/>
    <col min="3052" max="3052" width="30.54296875" style="37" customWidth="1"/>
    <col min="3053" max="3054" width="6.54296875" style="37" customWidth="1"/>
    <col min="3055" max="3055" width="40.54296875" style="37" customWidth="1"/>
    <col min="3056" max="3056" width="6.54296875" style="37" customWidth="1"/>
    <col min="3057" max="3057" width="9.1796875" style="37" customWidth="1"/>
    <col min="3058" max="3067" width="9.54296875" style="37" customWidth="1"/>
    <col min="3068" max="3068" width="1.54296875" style="37" customWidth="1"/>
    <col min="3069" max="3306" width="0" style="37" hidden="1"/>
    <col min="3307" max="3307" width="5.54296875" style="37" customWidth="1"/>
    <col min="3308" max="3308" width="30.54296875" style="37" customWidth="1"/>
    <col min="3309" max="3310" width="6.54296875" style="37" customWidth="1"/>
    <col min="3311" max="3311" width="40.54296875" style="37" customWidth="1"/>
    <col min="3312" max="3312" width="6.54296875" style="37" customWidth="1"/>
    <col min="3313" max="3313" width="9.1796875" style="37" customWidth="1"/>
    <col min="3314" max="3323" width="9.54296875" style="37" customWidth="1"/>
    <col min="3324" max="3324" width="1.54296875" style="37" customWidth="1"/>
    <col min="3325" max="3562" width="0" style="37" hidden="1"/>
    <col min="3563" max="3563" width="5.54296875" style="37" customWidth="1"/>
    <col min="3564" max="3564" width="30.54296875" style="37" customWidth="1"/>
    <col min="3565" max="3566" width="6.54296875" style="37" customWidth="1"/>
    <col min="3567" max="3567" width="40.54296875" style="37" customWidth="1"/>
    <col min="3568" max="3568" width="6.54296875" style="37" customWidth="1"/>
    <col min="3569" max="3569" width="9.1796875" style="37" customWidth="1"/>
    <col min="3570" max="3579" width="9.54296875" style="37" customWidth="1"/>
    <col min="3580" max="3580" width="1.54296875" style="37" customWidth="1"/>
    <col min="3581" max="3818" width="0" style="37" hidden="1"/>
    <col min="3819" max="3819" width="5.54296875" style="37" customWidth="1"/>
    <col min="3820" max="3820" width="30.54296875" style="37" customWidth="1"/>
    <col min="3821" max="3822" width="6.54296875" style="37" customWidth="1"/>
    <col min="3823" max="3823" width="40.54296875" style="37" customWidth="1"/>
    <col min="3824" max="3824" width="6.54296875" style="37" customWidth="1"/>
    <col min="3825" max="3825" width="9.1796875" style="37" customWidth="1"/>
    <col min="3826" max="3835" width="9.54296875" style="37" customWidth="1"/>
    <col min="3836" max="3836" width="1.54296875" style="37" customWidth="1"/>
    <col min="3837" max="4074" width="0" style="37" hidden="1"/>
    <col min="4075" max="4075" width="5.54296875" style="37" customWidth="1"/>
    <col min="4076" max="4076" width="30.54296875" style="37" customWidth="1"/>
    <col min="4077" max="4078" width="6.54296875" style="37" customWidth="1"/>
    <col min="4079" max="4079" width="40.54296875" style="37" customWidth="1"/>
    <col min="4080" max="4080" width="6.54296875" style="37" customWidth="1"/>
    <col min="4081" max="4081" width="9.1796875" style="37" customWidth="1"/>
    <col min="4082" max="4091" width="9.54296875" style="37" customWidth="1"/>
    <col min="4092" max="4092" width="1.54296875" style="37" customWidth="1"/>
    <col min="4093" max="4330" width="0" style="37" hidden="1"/>
    <col min="4331" max="4331" width="5.54296875" style="37" customWidth="1"/>
    <col min="4332" max="4332" width="30.54296875" style="37" customWidth="1"/>
    <col min="4333" max="4334" width="6.54296875" style="37" customWidth="1"/>
    <col min="4335" max="4335" width="40.54296875" style="37" customWidth="1"/>
    <col min="4336" max="4336" width="6.54296875" style="37" customWidth="1"/>
    <col min="4337" max="4337" width="9.1796875" style="37" customWidth="1"/>
    <col min="4338" max="4347" width="9.54296875" style="37" customWidth="1"/>
    <col min="4348" max="4348" width="1.54296875" style="37" customWidth="1"/>
    <col min="4349" max="4586" width="0" style="37" hidden="1"/>
    <col min="4587" max="4587" width="5.54296875" style="37" customWidth="1"/>
    <col min="4588" max="4588" width="30.54296875" style="37" customWidth="1"/>
    <col min="4589" max="4590" width="6.54296875" style="37" customWidth="1"/>
    <col min="4591" max="4591" width="40.54296875" style="37" customWidth="1"/>
    <col min="4592" max="4592" width="6.54296875" style="37" customWidth="1"/>
    <col min="4593" max="4593" width="9.1796875" style="37" customWidth="1"/>
    <col min="4594" max="4603" width="9.54296875" style="37" customWidth="1"/>
    <col min="4604" max="4604" width="1.54296875" style="37" customWidth="1"/>
    <col min="4605" max="4842" width="0" style="37" hidden="1"/>
    <col min="4843" max="4843" width="5.54296875" style="37" customWidth="1"/>
    <col min="4844" max="4844" width="30.54296875" style="37" customWidth="1"/>
    <col min="4845" max="4846" width="6.54296875" style="37" customWidth="1"/>
    <col min="4847" max="4847" width="40.54296875" style="37" customWidth="1"/>
    <col min="4848" max="4848" width="6.54296875" style="37" customWidth="1"/>
    <col min="4849" max="4849" width="9.1796875" style="37" customWidth="1"/>
    <col min="4850" max="4859" width="9.54296875" style="37" customWidth="1"/>
    <col min="4860" max="4860" width="1.54296875" style="37" customWidth="1"/>
    <col min="4861" max="5098" width="0" style="37" hidden="1"/>
    <col min="5099" max="5099" width="5.54296875" style="37" customWidth="1"/>
    <col min="5100" max="5100" width="30.54296875" style="37" customWidth="1"/>
    <col min="5101" max="5102" width="6.54296875" style="37" customWidth="1"/>
    <col min="5103" max="5103" width="40.54296875" style="37" customWidth="1"/>
    <col min="5104" max="5104" width="6.54296875" style="37" customWidth="1"/>
    <col min="5105" max="5105" width="9.1796875" style="37" customWidth="1"/>
    <col min="5106" max="5115" width="9.54296875" style="37" customWidth="1"/>
    <col min="5116" max="5116" width="1.54296875" style="37" customWidth="1"/>
    <col min="5117" max="5354" width="0" style="37" hidden="1"/>
    <col min="5355" max="5355" width="5.54296875" style="37" customWidth="1"/>
    <col min="5356" max="5356" width="30.54296875" style="37" customWidth="1"/>
    <col min="5357" max="5358" width="6.54296875" style="37" customWidth="1"/>
    <col min="5359" max="5359" width="40.54296875" style="37" customWidth="1"/>
    <col min="5360" max="5360" width="6.54296875" style="37" customWidth="1"/>
    <col min="5361" max="5361" width="9.1796875" style="37" customWidth="1"/>
    <col min="5362" max="5371" width="9.54296875" style="37" customWidth="1"/>
    <col min="5372" max="5372" width="1.54296875" style="37" customWidth="1"/>
    <col min="5373" max="5610" width="0" style="37" hidden="1"/>
    <col min="5611" max="5611" width="5.54296875" style="37" customWidth="1"/>
    <col min="5612" max="5612" width="30.54296875" style="37" customWidth="1"/>
    <col min="5613" max="5614" width="6.54296875" style="37" customWidth="1"/>
    <col min="5615" max="5615" width="40.54296875" style="37" customWidth="1"/>
    <col min="5616" max="5616" width="6.54296875" style="37" customWidth="1"/>
    <col min="5617" max="5617" width="9.1796875" style="37" customWidth="1"/>
    <col min="5618" max="5627" width="9.54296875" style="37" customWidth="1"/>
    <col min="5628" max="5628" width="1.54296875" style="37" customWidth="1"/>
    <col min="5629" max="5866" width="0" style="37" hidden="1"/>
    <col min="5867" max="5867" width="5.54296875" style="37" customWidth="1"/>
    <col min="5868" max="5868" width="30.54296875" style="37" customWidth="1"/>
    <col min="5869" max="5870" width="6.54296875" style="37" customWidth="1"/>
    <col min="5871" max="5871" width="40.54296875" style="37" customWidth="1"/>
    <col min="5872" max="5872" width="6.54296875" style="37" customWidth="1"/>
    <col min="5873" max="5873" width="9.1796875" style="37" customWidth="1"/>
    <col min="5874" max="5883" width="9.54296875" style="37" customWidth="1"/>
    <col min="5884" max="5884" width="1.54296875" style="37" customWidth="1"/>
    <col min="5885" max="6122" width="0" style="37" hidden="1"/>
    <col min="6123" max="6123" width="5.54296875" style="37" customWidth="1"/>
    <col min="6124" max="6124" width="30.54296875" style="37" customWidth="1"/>
    <col min="6125" max="6126" width="6.54296875" style="37" customWidth="1"/>
    <col min="6127" max="6127" width="40.54296875" style="37" customWidth="1"/>
    <col min="6128" max="6128" width="6.54296875" style="37" customWidth="1"/>
    <col min="6129" max="6129" width="9.1796875" style="37" customWidth="1"/>
    <col min="6130" max="6139" width="9.54296875" style="37" customWidth="1"/>
    <col min="6140" max="6140" width="1.54296875" style="37" customWidth="1"/>
    <col min="6141" max="6378" width="0" style="37" hidden="1"/>
    <col min="6379" max="6379" width="5.54296875" style="37" customWidth="1"/>
    <col min="6380" max="6380" width="30.54296875" style="37" customWidth="1"/>
    <col min="6381" max="6382" width="6.54296875" style="37" customWidth="1"/>
    <col min="6383" max="6383" width="40.54296875" style="37" customWidth="1"/>
    <col min="6384" max="6384" width="6.54296875" style="37" customWidth="1"/>
    <col min="6385" max="6385" width="9.1796875" style="37" customWidth="1"/>
    <col min="6386" max="6395" width="9.54296875" style="37" customWidth="1"/>
    <col min="6396" max="6396" width="1.54296875" style="37" customWidth="1"/>
    <col min="6397" max="6634" width="0" style="37" hidden="1"/>
    <col min="6635" max="6635" width="5.54296875" style="37" customWidth="1"/>
    <col min="6636" max="6636" width="30.54296875" style="37" customWidth="1"/>
    <col min="6637" max="6638" width="6.54296875" style="37" customWidth="1"/>
    <col min="6639" max="6639" width="40.54296875" style="37" customWidth="1"/>
    <col min="6640" max="6640" width="6.54296875" style="37" customWidth="1"/>
    <col min="6641" max="6641" width="9.1796875" style="37" customWidth="1"/>
    <col min="6642" max="6651" width="9.54296875" style="37" customWidth="1"/>
    <col min="6652" max="6652" width="1.54296875" style="37" customWidth="1"/>
    <col min="6653" max="6890" width="0" style="37" hidden="1"/>
    <col min="6891" max="6891" width="5.54296875" style="37" customWidth="1"/>
    <col min="6892" max="6892" width="30.54296875" style="37" customWidth="1"/>
    <col min="6893" max="6894" width="6.54296875" style="37" customWidth="1"/>
    <col min="6895" max="6895" width="40.54296875" style="37" customWidth="1"/>
    <col min="6896" max="6896" width="6.54296875" style="37" customWidth="1"/>
    <col min="6897" max="6897" width="9.1796875" style="37" customWidth="1"/>
    <col min="6898" max="6907" width="9.54296875" style="37" customWidth="1"/>
    <col min="6908" max="6908" width="1.54296875" style="37" customWidth="1"/>
    <col min="6909" max="7146" width="0" style="37" hidden="1"/>
    <col min="7147" max="7147" width="5.54296875" style="37" customWidth="1"/>
    <col min="7148" max="7148" width="30.54296875" style="37" customWidth="1"/>
    <col min="7149" max="7150" width="6.54296875" style="37" customWidth="1"/>
    <col min="7151" max="7151" width="40.54296875" style="37" customWidth="1"/>
    <col min="7152" max="7152" width="6.54296875" style="37" customWidth="1"/>
    <col min="7153" max="7153" width="9.1796875" style="37" customWidth="1"/>
    <col min="7154" max="7163" width="9.54296875" style="37" customWidth="1"/>
    <col min="7164" max="7164" width="1.54296875" style="37" customWidth="1"/>
    <col min="7165" max="7402" width="0" style="37" hidden="1"/>
    <col min="7403" max="7403" width="5.54296875" style="37" customWidth="1"/>
    <col min="7404" max="7404" width="30.54296875" style="37" customWidth="1"/>
    <col min="7405" max="7406" width="6.54296875" style="37" customWidth="1"/>
    <col min="7407" max="7407" width="40.54296875" style="37" customWidth="1"/>
    <col min="7408" max="7408" width="6.54296875" style="37" customWidth="1"/>
    <col min="7409" max="7409" width="9.1796875" style="37" customWidth="1"/>
    <col min="7410" max="7419" width="9.54296875" style="37" customWidth="1"/>
    <col min="7420" max="7420" width="1.54296875" style="37" customWidth="1"/>
    <col min="7421" max="7658" width="0" style="37" hidden="1"/>
    <col min="7659" max="7659" width="5.54296875" style="37" customWidth="1"/>
    <col min="7660" max="7660" width="30.54296875" style="37" customWidth="1"/>
    <col min="7661" max="7662" width="6.54296875" style="37" customWidth="1"/>
    <col min="7663" max="7663" width="40.54296875" style="37" customWidth="1"/>
    <col min="7664" max="7664" width="6.54296875" style="37" customWidth="1"/>
    <col min="7665" max="7665" width="9.1796875" style="37" customWidth="1"/>
    <col min="7666" max="7675" width="9.54296875" style="37" customWidth="1"/>
    <col min="7676" max="7676" width="1.54296875" style="37" customWidth="1"/>
    <col min="7677" max="7914" width="0" style="37" hidden="1"/>
    <col min="7915" max="7915" width="5.54296875" style="37" customWidth="1"/>
    <col min="7916" max="7916" width="30.54296875" style="37" customWidth="1"/>
    <col min="7917" max="7918" width="6.54296875" style="37" customWidth="1"/>
    <col min="7919" max="7919" width="40.54296875" style="37" customWidth="1"/>
    <col min="7920" max="7920" width="6.54296875" style="37" customWidth="1"/>
    <col min="7921" max="7921" width="9.1796875" style="37" customWidth="1"/>
    <col min="7922" max="7931" width="9.54296875" style="37" customWidth="1"/>
    <col min="7932" max="7932" width="1.54296875" style="37" customWidth="1"/>
    <col min="7933" max="8170" width="0" style="37" hidden="1"/>
    <col min="8171" max="8171" width="5.54296875" style="37" customWidth="1"/>
    <col min="8172" max="8172" width="30.54296875" style="37" customWidth="1"/>
    <col min="8173" max="8174" width="6.54296875" style="37" customWidth="1"/>
    <col min="8175" max="8175" width="40.54296875" style="37" customWidth="1"/>
    <col min="8176" max="8176" width="6.54296875" style="37" customWidth="1"/>
    <col min="8177" max="8177" width="9.1796875" style="37" customWidth="1"/>
    <col min="8178" max="8187" width="9.54296875" style="37" customWidth="1"/>
    <col min="8188" max="8188" width="1.54296875" style="37" customWidth="1"/>
    <col min="8189" max="8426" width="0" style="37" hidden="1"/>
    <col min="8427" max="8427" width="5.54296875" style="37" customWidth="1"/>
    <col min="8428" max="8428" width="30.54296875" style="37" customWidth="1"/>
    <col min="8429" max="8430" width="6.54296875" style="37" customWidth="1"/>
    <col min="8431" max="8431" width="40.54296875" style="37" customWidth="1"/>
    <col min="8432" max="8432" width="6.54296875" style="37" customWidth="1"/>
    <col min="8433" max="8433" width="9.1796875" style="37" customWidth="1"/>
    <col min="8434" max="8443" width="9.54296875" style="37" customWidth="1"/>
    <col min="8444" max="8444" width="1.54296875" style="37" customWidth="1"/>
    <col min="8445" max="8682" width="0" style="37" hidden="1"/>
    <col min="8683" max="8683" width="5.54296875" style="37" customWidth="1"/>
    <col min="8684" max="8684" width="30.54296875" style="37" customWidth="1"/>
    <col min="8685" max="8686" width="6.54296875" style="37" customWidth="1"/>
    <col min="8687" max="8687" width="40.54296875" style="37" customWidth="1"/>
    <col min="8688" max="8688" width="6.54296875" style="37" customWidth="1"/>
    <col min="8689" max="8689" width="9.1796875" style="37" customWidth="1"/>
    <col min="8690" max="8699" width="9.54296875" style="37" customWidth="1"/>
    <col min="8700" max="8700" width="1.54296875" style="37" customWidth="1"/>
    <col min="8701" max="8938" width="0" style="37" hidden="1"/>
    <col min="8939" max="8939" width="5.54296875" style="37" customWidth="1"/>
    <col min="8940" max="8940" width="30.54296875" style="37" customWidth="1"/>
    <col min="8941" max="8942" width="6.54296875" style="37" customWidth="1"/>
    <col min="8943" max="8943" width="40.54296875" style="37" customWidth="1"/>
    <col min="8944" max="8944" width="6.54296875" style="37" customWidth="1"/>
    <col min="8945" max="8945" width="9.1796875" style="37" customWidth="1"/>
    <col min="8946" max="8955" width="9.54296875" style="37" customWidth="1"/>
    <col min="8956" max="8956" width="1.54296875" style="37" customWidth="1"/>
    <col min="8957" max="9194" width="0" style="37" hidden="1"/>
    <col min="9195" max="9195" width="5.54296875" style="37" customWidth="1"/>
    <col min="9196" max="9196" width="30.54296875" style="37" customWidth="1"/>
    <col min="9197" max="9198" width="6.54296875" style="37" customWidth="1"/>
    <col min="9199" max="9199" width="40.54296875" style="37" customWidth="1"/>
    <col min="9200" max="9200" width="6.54296875" style="37" customWidth="1"/>
    <col min="9201" max="9201" width="9.1796875" style="37" customWidth="1"/>
    <col min="9202" max="9211" width="9.54296875" style="37" customWidth="1"/>
    <col min="9212" max="9212" width="1.54296875" style="37" customWidth="1"/>
    <col min="9213" max="9450" width="0" style="37" hidden="1"/>
    <col min="9451" max="9451" width="5.54296875" style="37" customWidth="1"/>
    <col min="9452" max="9452" width="30.54296875" style="37" customWidth="1"/>
    <col min="9453" max="9454" width="6.54296875" style="37" customWidth="1"/>
    <col min="9455" max="9455" width="40.54296875" style="37" customWidth="1"/>
    <col min="9456" max="9456" width="6.54296875" style="37" customWidth="1"/>
    <col min="9457" max="9457" width="9.1796875" style="37" customWidth="1"/>
    <col min="9458" max="9467" width="9.54296875" style="37" customWidth="1"/>
    <col min="9468" max="9468" width="1.54296875" style="37" customWidth="1"/>
    <col min="9469" max="9706" width="0" style="37" hidden="1"/>
    <col min="9707" max="9707" width="5.54296875" style="37" customWidth="1"/>
    <col min="9708" max="9708" width="30.54296875" style="37" customWidth="1"/>
    <col min="9709" max="9710" width="6.54296875" style="37" customWidth="1"/>
    <col min="9711" max="9711" width="40.54296875" style="37" customWidth="1"/>
    <col min="9712" max="9712" width="6.54296875" style="37" customWidth="1"/>
    <col min="9713" max="9713" width="9.1796875" style="37" customWidth="1"/>
    <col min="9714" max="9723" width="9.54296875" style="37" customWidth="1"/>
    <col min="9724" max="9724" width="1.54296875" style="37" customWidth="1"/>
    <col min="9725" max="9962" width="0" style="37" hidden="1"/>
    <col min="9963" max="9963" width="5.54296875" style="37" customWidth="1"/>
    <col min="9964" max="9964" width="30.54296875" style="37" customWidth="1"/>
    <col min="9965" max="9966" width="6.54296875" style="37" customWidth="1"/>
    <col min="9967" max="9967" width="40.54296875" style="37" customWidth="1"/>
    <col min="9968" max="9968" width="6.54296875" style="37" customWidth="1"/>
    <col min="9969" max="9969" width="9.1796875" style="37" customWidth="1"/>
    <col min="9970" max="9979" width="9.54296875" style="37" customWidth="1"/>
    <col min="9980" max="9980" width="1.54296875" style="37" customWidth="1"/>
    <col min="9981" max="10218" width="0" style="37" hidden="1"/>
    <col min="10219" max="10219" width="5.54296875" style="37" customWidth="1"/>
    <col min="10220" max="10220" width="30.54296875" style="37" customWidth="1"/>
    <col min="10221" max="10222" width="6.54296875" style="37" customWidth="1"/>
    <col min="10223" max="10223" width="40.54296875" style="37" customWidth="1"/>
    <col min="10224" max="10224" width="6.54296875" style="37" customWidth="1"/>
    <col min="10225" max="10225" width="9.1796875" style="37" customWidth="1"/>
    <col min="10226" max="10235" width="9.54296875" style="37" customWidth="1"/>
    <col min="10236" max="10236" width="1.54296875" style="37" customWidth="1"/>
    <col min="10237" max="10474" width="0" style="37" hidden="1"/>
    <col min="10475" max="10475" width="5.54296875" style="37" customWidth="1"/>
    <col min="10476" max="10476" width="30.54296875" style="37" customWidth="1"/>
    <col min="10477" max="10478" width="6.54296875" style="37" customWidth="1"/>
    <col min="10479" max="10479" width="40.54296875" style="37" customWidth="1"/>
    <col min="10480" max="10480" width="6.54296875" style="37" customWidth="1"/>
    <col min="10481" max="10481" width="9.1796875" style="37" customWidth="1"/>
    <col min="10482" max="10491" width="9.54296875" style="37" customWidth="1"/>
    <col min="10492" max="10492" width="1.54296875" style="37" customWidth="1"/>
    <col min="10493" max="10730" width="0" style="37" hidden="1"/>
    <col min="10731" max="10731" width="5.54296875" style="37" customWidth="1"/>
    <col min="10732" max="10732" width="30.54296875" style="37" customWidth="1"/>
    <col min="10733" max="10734" width="6.54296875" style="37" customWidth="1"/>
    <col min="10735" max="10735" width="40.54296875" style="37" customWidth="1"/>
    <col min="10736" max="10736" width="6.54296875" style="37" customWidth="1"/>
    <col min="10737" max="10737" width="9.1796875" style="37" customWidth="1"/>
    <col min="10738" max="10747" width="9.54296875" style="37" customWidth="1"/>
    <col min="10748" max="10748" width="1.54296875" style="37" customWidth="1"/>
    <col min="10749" max="10986" width="0" style="37" hidden="1"/>
    <col min="10987" max="10987" width="5.54296875" style="37" customWidth="1"/>
    <col min="10988" max="10988" width="30.54296875" style="37" customWidth="1"/>
    <col min="10989" max="10990" width="6.54296875" style="37" customWidth="1"/>
    <col min="10991" max="10991" width="40.54296875" style="37" customWidth="1"/>
    <col min="10992" max="10992" width="6.54296875" style="37" customWidth="1"/>
    <col min="10993" max="10993" width="9.1796875" style="37" customWidth="1"/>
    <col min="10994" max="11003" width="9.54296875" style="37" customWidth="1"/>
    <col min="11004" max="11004" width="1.54296875" style="37" customWidth="1"/>
    <col min="11005" max="11242" width="0" style="37" hidden="1"/>
    <col min="11243" max="11243" width="5.54296875" style="37" customWidth="1"/>
    <col min="11244" max="11244" width="30.54296875" style="37" customWidth="1"/>
    <col min="11245" max="11246" width="6.54296875" style="37" customWidth="1"/>
    <col min="11247" max="11247" width="40.54296875" style="37" customWidth="1"/>
    <col min="11248" max="11248" width="6.54296875" style="37" customWidth="1"/>
    <col min="11249" max="11249" width="9.1796875" style="37" customWidth="1"/>
    <col min="11250" max="11259" width="9.54296875" style="37" customWidth="1"/>
    <col min="11260" max="11260" width="1.54296875" style="37" customWidth="1"/>
    <col min="11261" max="11498" width="0" style="37" hidden="1"/>
    <col min="11499" max="11499" width="5.54296875" style="37" customWidth="1"/>
    <col min="11500" max="11500" width="30.54296875" style="37" customWidth="1"/>
    <col min="11501" max="11502" width="6.54296875" style="37" customWidth="1"/>
    <col min="11503" max="11503" width="40.54296875" style="37" customWidth="1"/>
    <col min="11504" max="11504" width="6.54296875" style="37" customWidth="1"/>
    <col min="11505" max="11505" width="9.1796875" style="37" customWidth="1"/>
    <col min="11506" max="11515" width="9.54296875" style="37" customWidth="1"/>
    <col min="11516" max="11516" width="1.54296875" style="37" customWidth="1"/>
    <col min="11517" max="11754" width="0" style="37" hidden="1"/>
    <col min="11755" max="11755" width="5.54296875" style="37" customWidth="1"/>
    <col min="11756" max="11756" width="30.54296875" style="37" customWidth="1"/>
    <col min="11757" max="11758" width="6.54296875" style="37" customWidth="1"/>
    <col min="11759" max="11759" width="40.54296875" style="37" customWidth="1"/>
    <col min="11760" max="11760" width="6.54296875" style="37" customWidth="1"/>
    <col min="11761" max="11761" width="9.1796875" style="37" customWidth="1"/>
    <col min="11762" max="11771" width="9.54296875" style="37" customWidth="1"/>
    <col min="11772" max="11772" width="1.54296875" style="37" customWidth="1"/>
    <col min="11773" max="12010" width="0" style="37" hidden="1"/>
    <col min="12011" max="12011" width="5.54296875" style="37" customWidth="1"/>
    <col min="12012" max="12012" width="30.54296875" style="37" customWidth="1"/>
    <col min="12013" max="12014" width="6.54296875" style="37" customWidth="1"/>
    <col min="12015" max="12015" width="40.54296875" style="37" customWidth="1"/>
    <col min="12016" max="12016" width="6.54296875" style="37" customWidth="1"/>
    <col min="12017" max="12017" width="9.1796875" style="37" customWidth="1"/>
    <col min="12018" max="12027" width="9.54296875" style="37" customWidth="1"/>
    <col min="12028" max="12028" width="1.54296875" style="37" customWidth="1"/>
    <col min="12029" max="12266" width="0" style="37" hidden="1"/>
    <col min="12267" max="12267" width="5.54296875" style="37" customWidth="1"/>
    <col min="12268" max="12268" width="30.54296875" style="37" customWidth="1"/>
    <col min="12269" max="12270" width="6.54296875" style="37" customWidth="1"/>
    <col min="12271" max="12271" width="40.54296875" style="37" customWidth="1"/>
    <col min="12272" max="12272" width="6.54296875" style="37" customWidth="1"/>
    <col min="12273" max="12273" width="9.1796875" style="37" customWidth="1"/>
    <col min="12274" max="12283" width="9.54296875" style="37" customWidth="1"/>
    <col min="12284" max="12284" width="1.54296875" style="37" customWidth="1"/>
    <col min="12285" max="12522" width="0" style="37" hidden="1"/>
    <col min="12523" max="12523" width="5.54296875" style="37" customWidth="1"/>
    <col min="12524" max="12524" width="30.54296875" style="37" customWidth="1"/>
    <col min="12525" max="12526" width="6.54296875" style="37" customWidth="1"/>
    <col min="12527" max="12527" width="40.54296875" style="37" customWidth="1"/>
    <col min="12528" max="12528" width="6.54296875" style="37" customWidth="1"/>
    <col min="12529" max="12529" width="9.1796875" style="37" customWidth="1"/>
    <col min="12530" max="12539" width="9.54296875" style="37" customWidth="1"/>
    <col min="12540" max="12540" width="1.54296875" style="37" customWidth="1"/>
    <col min="12541" max="12778" width="0" style="37" hidden="1"/>
    <col min="12779" max="12779" width="5.54296875" style="37" customWidth="1"/>
    <col min="12780" max="12780" width="30.54296875" style="37" customWidth="1"/>
    <col min="12781" max="12782" width="6.54296875" style="37" customWidth="1"/>
    <col min="12783" max="12783" width="40.54296875" style="37" customWidth="1"/>
    <col min="12784" max="12784" width="6.54296875" style="37" customWidth="1"/>
    <col min="12785" max="12785" width="9.1796875" style="37" customWidth="1"/>
    <col min="12786" max="12795" width="9.54296875" style="37" customWidth="1"/>
    <col min="12796" max="12796" width="1.54296875" style="37" customWidth="1"/>
    <col min="12797" max="13034" width="0" style="37" hidden="1"/>
    <col min="13035" max="13035" width="5.54296875" style="37" customWidth="1"/>
    <col min="13036" max="13036" width="30.54296875" style="37" customWidth="1"/>
    <col min="13037" max="13038" width="6.54296875" style="37" customWidth="1"/>
    <col min="13039" max="13039" width="40.54296875" style="37" customWidth="1"/>
    <col min="13040" max="13040" width="6.54296875" style="37" customWidth="1"/>
    <col min="13041" max="13041" width="9.1796875" style="37" customWidth="1"/>
    <col min="13042" max="13051" width="9.54296875" style="37" customWidth="1"/>
    <col min="13052" max="13052" width="1.54296875" style="37" customWidth="1"/>
    <col min="13053" max="13290" width="0" style="37" hidden="1"/>
    <col min="13291" max="13291" width="5.54296875" style="37" customWidth="1"/>
    <col min="13292" max="13292" width="30.54296875" style="37" customWidth="1"/>
    <col min="13293" max="13294" width="6.54296875" style="37" customWidth="1"/>
    <col min="13295" max="13295" width="40.54296875" style="37" customWidth="1"/>
    <col min="13296" max="13296" width="6.54296875" style="37" customWidth="1"/>
    <col min="13297" max="13297" width="9.1796875" style="37" customWidth="1"/>
    <col min="13298" max="13307" width="9.54296875" style="37" customWidth="1"/>
    <col min="13308" max="13308" width="1.54296875" style="37" customWidth="1"/>
    <col min="13309" max="13546" width="0" style="37" hidden="1"/>
    <col min="13547" max="13547" width="5.54296875" style="37" customWidth="1"/>
    <col min="13548" max="13548" width="30.54296875" style="37" customWidth="1"/>
    <col min="13549" max="13550" width="6.54296875" style="37" customWidth="1"/>
    <col min="13551" max="13551" width="40.54296875" style="37" customWidth="1"/>
    <col min="13552" max="13552" width="6.54296875" style="37" customWidth="1"/>
    <col min="13553" max="13553" width="9.1796875" style="37" customWidth="1"/>
    <col min="13554" max="13563" width="9.54296875" style="37" customWidth="1"/>
    <col min="13564" max="13564" width="1.54296875" style="37" customWidth="1"/>
    <col min="13565" max="13802" width="0" style="37" hidden="1"/>
    <col min="13803" max="13803" width="5.54296875" style="37" customWidth="1"/>
    <col min="13804" max="13804" width="30.54296875" style="37" customWidth="1"/>
    <col min="13805" max="13806" width="6.54296875" style="37" customWidth="1"/>
    <col min="13807" max="13807" width="40.54296875" style="37" customWidth="1"/>
    <col min="13808" max="13808" width="6.54296875" style="37" customWidth="1"/>
    <col min="13809" max="13809" width="9.1796875" style="37" customWidth="1"/>
    <col min="13810" max="13819" width="9.54296875" style="37" customWidth="1"/>
    <col min="13820" max="13820" width="1.54296875" style="37" customWidth="1"/>
    <col min="13821" max="14058" width="0" style="37" hidden="1"/>
    <col min="14059" max="14059" width="5.54296875" style="37" customWidth="1"/>
    <col min="14060" max="14060" width="30.54296875" style="37" customWidth="1"/>
    <col min="14061" max="14062" width="6.54296875" style="37" customWidth="1"/>
    <col min="14063" max="14063" width="40.54296875" style="37" customWidth="1"/>
    <col min="14064" max="14064" width="6.54296875" style="37" customWidth="1"/>
    <col min="14065" max="14065" width="9.1796875" style="37" customWidth="1"/>
    <col min="14066" max="14075" width="9.54296875" style="37" customWidth="1"/>
    <col min="14076" max="14076" width="1.54296875" style="37" customWidth="1"/>
    <col min="14077" max="14314" width="0" style="37" hidden="1"/>
    <col min="14315" max="14315" width="5.54296875" style="37" customWidth="1"/>
    <col min="14316" max="14316" width="30.54296875" style="37" customWidth="1"/>
    <col min="14317" max="14318" width="6.54296875" style="37" customWidth="1"/>
    <col min="14319" max="14319" width="40.54296875" style="37" customWidth="1"/>
    <col min="14320" max="14320" width="6.54296875" style="37" customWidth="1"/>
    <col min="14321" max="14321" width="9.1796875" style="37" customWidth="1"/>
    <col min="14322" max="14331" width="9.54296875" style="37" customWidth="1"/>
    <col min="14332" max="14332" width="1.54296875" style="37" customWidth="1"/>
    <col min="14333" max="14570" width="0" style="37" hidden="1"/>
    <col min="14571" max="14571" width="5.54296875" style="37" customWidth="1"/>
    <col min="14572" max="14572" width="30.54296875" style="37" customWidth="1"/>
    <col min="14573" max="14574" width="6.54296875" style="37" customWidth="1"/>
    <col min="14575" max="14575" width="40.54296875" style="37" customWidth="1"/>
    <col min="14576" max="14576" width="6.54296875" style="37" customWidth="1"/>
    <col min="14577" max="14577" width="9.1796875" style="37" customWidth="1"/>
    <col min="14578" max="14587" width="9.54296875" style="37" customWidth="1"/>
    <col min="14588" max="14588" width="1.54296875" style="37" customWidth="1"/>
    <col min="14589" max="14826" width="0" style="37" hidden="1"/>
    <col min="14827" max="14827" width="5.54296875" style="37" customWidth="1"/>
    <col min="14828" max="14828" width="30.54296875" style="37" customWidth="1"/>
    <col min="14829" max="14830" width="6.54296875" style="37" customWidth="1"/>
    <col min="14831" max="14831" width="40.54296875" style="37" customWidth="1"/>
    <col min="14832" max="14832" width="6.54296875" style="37" customWidth="1"/>
    <col min="14833" max="14833" width="9.1796875" style="37" customWidth="1"/>
    <col min="14834" max="14843" width="9.54296875" style="37" customWidth="1"/>
    <col min="14844" max="14844" width="1.54296875" style="37" customWidth="1"/>
    <col min="14845" max="15082" width="0" style="37" hidden="1"/>
    <col min="15083" max="15083" width="5.54296875" style="37" customWidth="1"/>
    <col min="15084" max="15084" width="30.54296875" style="37" customWidth="1"/>
    <col min="15085" max="15086" width="6.54296875" style="37" customWidth="1"/>
    <col min="15087" max="15087" width="40.54296875" style="37" customWidth="1"/>
    <col min="15088" max="15088" width="6.54296875" style="37" customWidth="1"/>
    <col min="15089" max="15089" width="9.1796875" style="37" customWidth="1"/>
    <col min="15090" max="15099" width="9.54296875" style="37" customWidth="1"/>
    <col min="15100" max="15100" width="1.54296875" style="37" customWidth="1"/>
    <col min="15101" max="15338" width="0" style="37" hidden="1"/>
    <col min="15339" max="15339" width="5.54296875" style="37" customWidth="1"/>
    <col min="15340" max="15340" width="30.54296875" style="37" customWidth="1"/>
    <col min="15341" max="15342" width="6.54296875" style="37" customWidth="1"/>
    <col min="15343" max="15343" width="40.54296875" style="37" customWidth="1"/>
    <col min="15344" max="15344" width="6.54296875" style="37" customWidth="1"/>
    <col min="15345" max="15345" width="9.1796875" style="37" customWidth="1"/>
    <col min="15346" max="15355" width="9.54296875" style="37" customWidth="1"/>
    <col min="15356" max="15356" width="1.54296875" style="37" customWidth="1"/>
    <col min="15357" max="15594" width="0" style="37" hidden="1"/>
    <col min="15595" max="15595" width="5.54296875" style="37" customWidth="1"/>
    <col min="15596" max="15596" width="30.54296875" style="37" customWidth="1"/>
    <col min="15597" max="15598" width="6.54296875" style="37" customWidth="1"/>
    <col min="15599" max="15599" width="40.54296875" style="37" customWidth="1"/>
    <col min="15600" max="15600" width="6.54296875" style="37" customWidth="1"/>
    <col min="15601" max="15601" width="9.1796875" style="37" customWidth="1"/>
    <col min="15602" max="15611" width="9.54296875" style="37" customWidth="1"/>
    <col min="15612" max="15612" width="1.54296875" style="37" customWidth="1"/>
    <col min="15613" max="15850" width="0" style="37" hidden="1"/>
    <col min="15851" max="15851" width="5.54296875" style="37" customWidth="1"/>
    <col min="15852" max="15852" width="30.54296875" style="37" customWidth="1"/>
    <col min="15853" max="15854" width="6.54296875" style="37" customWidth="1"/>
    <col min="15855" max="15855" width="40.54296875" style="37" customWidth="1"/>
    <col min="15856" max="15856" width="6.54296875" style="37" customWidth="1"/>
    <col min="15857" max="15857" width="9.1796875" style="37" customWidth="1"/>
    <col min="15858" max="15867" width="9.54296875" style="37" customWidth="1"/>
    <col min="15868" max="15868" width="1.54296875" style="37" customWidth="1"/>
    <col min="15869" max="16106" width="0" style="37" hidden="1"/>
    <col min="16107" max="16107" width="5.54296875" style="37" customWidth="1"/>
    <col min="16108" max="16108" width="30.54296875" style="37" customWidth="1"/>
    <col min="16109" max="16110" width="6.54296875" style="37" customWidth="1"/>
    <col min="16111" max="16111" width="40.54296875" style="37" customWidth="1"/>
    <col min="16112" max="16112" width="6.54296875" style="37" customWidth="1"/>
    <col min="16113" max="16113" width="9.1796875" style="37" customWidth="1"/>
    <col min="16114" max="16123" width="9.54296875" style="37" customWidth="1"/>
    <col min="16124" max="16124" width="1.54296875" style="37" customWidth="1"/>
    <col min="16125" max="16384" width="0" style="37" hidden="1"/>
  </cols>
  <sheetData>
    <row r="1" spans="1:10" ht="15" customHeight="1">
      <c r="A1" s="1160">
        <f>'3.0 PAL 128'!J7</f>
        <v>0</v>
      </c>
      <c r="B1" s="1160"/>
      <c r="C1" s="1160"/>
      <c r="D1" s="1150" t="s">
        <v>155</v>
      </c>
      <c r="E1" s="1150"/>
      <c r="F1" s="1150"/>
      <c r="G1" s="1150"/>
      <c r="H1" s="1150"/>
      <c r="I1" s="1150"/>
      <c r="J1" s="1150"/>
    </row>
    <row r="2" spans="1:10" ht="15" customHeight="1">
      <c r="A2" s="1160"/>
      <c r="B2" s="1160"/>
      <c r="C2" s="1160"/>
      <c r="D2" s="1150"/>
      <c r="E2" s="1150"/>
      <c r="F2" s="1150"/>
      <c r="G2" s="1150"/>
      <c r="H2" s="1150"/>
      <c r="I2" s="1150"/>
      <c r="J2" s="1150"/>
    </row>
    <row r="3" spans="1:10" ht="15" customHeight="1">
      <c r="A3" s="1161"/>
      <c r="B3" s="1161"/>
      <c r="C3" s="1161"/>
      <c r="D3" s="1151"/>
      <c r="E3" s="1151"/>
      <c r="F3" s="1151"/>
      <c r="G3" s="1151"/>
      <c r="H3" s="1151"/>
      <c r="I3" s="1151"/>
      <c r="J3" s="1151"/>
    </row>
    <row r="4" spans="1:10">
      <c r="A4" s="59" t="s">
        <v>146</v>
      </c>
      <c r="B4" s="1093"/>
      <c r="C4" s="1093"/>
      <c r="D4" s="79" t="s">
        <v>21</v>
      </c>
      <c r="E4" s="470">
        <f>'3.0 PAL 128'!G9</f>
        <v>0</v>
      </c>
      <c r="F4" s="78" t="s">
        <v>22</v>
      </c>
      <c r="G4" s="469">
        <f>'3.0 PAL 128'!I9</f>
        <v>0</v>
      </c>
      <c r="H4" s="78"/>
      <c r="I4" s="61"/>
      <c r="J4" s="62"/>
    </row>
    <row r="5" spans="1:10">
      <c r="A5" s="63" t="s">
        <v>9</v>
      </c>
      <c r="B5" s="1153">
        <f>'3.0 PAL 128'!J10</f>
        <v>0</v>
      </c>
      <c r="C5" s="1153"/>
      <c r="D5" s="77" t="s">
        <v>147</v>
      </c>
      <c r="E5" s="470">
        <f>'3.0 PAL 128'!J8</f>
        <v>0</v>
      </c>
      <c r="F5" s="76" t="s">
        <v>76</v>
      </c>
      <c r="G5" s="469">
        <f>'3.0 PAL 128'!D9</f>
        <v>0</v>
      </c>
      <c r="H5" s="77" t="s">
        <v>149</v>
      </c>
      <c r="I5" s="472"/>
      <c r="J5" s="65"/>
    </row>
    <row r="6" spans="1:10">
      <c r="A6" s="63" t="s">
        <v>23</v>
      </c>
      <c r="B6" s="1153">
        <f>'3.0 PAL 128'!J17</f>
        <v>0</v>
      </c>
      <c r="C6" s="1153"/>
      <c r="D6" s="77" t="s">
        <v>24</v>
      </c>
      <c r="E6" s="470">
        <f>'3.0 PAL 128'!J11</f>
        <v>0</v>
      </c>
      <c r="F6" s="76" t="s">
        <v>148</v>
      </c>
      <c r="G6" s="110"/>
      <c r="H6" s="77"/>
      <c r="I6" s="473"/>
      <c r="J6" s="105"/>
    </row>
    <row r="7" spans="1:10">
      <c r="A7" s="64" t="s">
        <v>150</v>
      </c>
      <c r="B7" s="1159"/>
      <c r="C7" s="1159"/>
      <c r="D7" s="76" t="s">
        <v>30</v>
      </c>
      <c r="E7" s="471"/>
      <c r="F7" s="77" t="s">
        <v>151</v>
      </c>
      <c r="G7" s="152"/>
      <c r="H7" s="67"/>
      <c r="I7" s="61"/>
      <c r="J7" s="65"/>
    </row>
    <row r="8" spans="1:10" ht="5.15" customHeight="1">
      <c r="A8" s="462"/>
      <c r="B8" s="463"/>
      <c r="C8" s="462"/>
      <c r="D8" s="60"/>
      <c r="E8" s="68"/>
      <c r="F8" s="67"/>
      <c r="G8" s="67"/>
      <c r="H8" s="61"/>
      <c r="I8" s="61"/>
      <c r="J8" s="69"/>
    </row>
    <row r="9" spans="1:10" ht="12.75" customHeight="1">
      <c r="A9" s="341" t="s">
        <v>152</v>
      </c>
      <c r="B9" s="458" t="s">
        <v>469</v>
      </c>
      <c r="C9" s="93" t="s">
        <v>152</v>
      </c>
      <c r="D9" s="93" t="s">
        <v>152</v>
      </c>
      <c r="E9" s="93" t="s">
        <v>152</v>
      </c>
      <c r="F9" s="93" t="s">
        <v>152</v>
      </c>
      <c r="G9" s="93" t="s">
        <v>152</v>
      </c>
      <c r="H9" s="93" t="s">
        <v>152</v>
      </c>
      <c r="I9" s="93" t="s">
        <v>152</v>
      </c>
      <c r="J9" s="93" t="s">
        <v>152</v>
      </c>
    </row>
    <row r="10" spans="1:10" ht="36">
      <c r="A10" s="341" t="s">
        <v>468</v>
      </c>
      <c r="B10" s="458" t="s">
        <v>632</v>
      </c>
      <c r="C10" s="93" t="s">
        <v>631</v>
      </c>
      <c r="D10" s="93" t="s">
        <v>631</v>
      </c>
      <c r="E10" s="93" t="s">
        <v>631</v>
      </c>
      <c r="F10" s="93" t="s">
        <v>631</v>
      </c>
      <c r="G10" s="93" t="s">
        <v>631</v>
      </c>
      <c r="H10" s="93" t="s">
        <v>631</v>
      </c>
      <c r="I10" s="93" t="s">
        <v>631</v>
      </c>
      <c r="J10" s="93" t="s">
        <v>631</v>
      </c>
    </row>
    <row r="11" spans="1:10">
      <c r="A11" s="341" t="s">
        <v>467</v>
      </c>
      <c r="B11" s="458">
        <v>5.95</v>
      </c>
      <c r="C11" s="93" t="s">
        <v>467</v>
      </c>
      <c r="D11" s="93" t="s">
        <v>467</v>
      </c>
      <c r="E11" s="93" t="s">
        <v>467</v>
      </c>
      <c r="F11" s="93" t="s">
        <v>467</v>
      </c>
      <c r="G11" s="93" t="s">
        <v>467</v>
      </c>
      <c r="H11" s="93" t="s">
        <v>467</v>
      </c>
      <c r="I11" s="93" t="s">
        <v>467</v>
      </c>
      <c r="J11" s="93" t="s">
        <v>467</v>
      </c>
    </row>
    <row r="12" spans="1:10" ht="15" customHeight="1">
      <c r="A12" s="341" t="s">
        <v>466</v>
      </c>
      <c r="B12" s="458">
        <v>6</v>
      </c>
      <c r="C12" s="93" t="s">
        <v>466</v>
      </c>
      <c r="D12" s="93" t="s">
        <v>466</v>
      </c>
      <c r="E12" s="93" t="s">
        <v>466</v>
      </c>
      <c r="F12" s="93" t="s">
        <v>466</v>
      </c>
      <c r="G12" s="93" t="s">
        <v>466</v>
      </c>
      <c r="H12" s="93" t="s">
        <v>466</v>
      </c>
      <c r="I12" s="93" t="s">
        <v>466</v>
      </c>
      <c r="J12" s="93" t="s">
        <v>466</v>
      </c>
    </row>
    <row r="13" spans="1:10" ht="15" customHeight="1">
      <c r="A13" s="342" t="s">
        <v>153</v>
      </c>
      <c r="B13" s="459" t="s">
        <v>471</v>
      </c>
      <c r="C13" s="94" t="s">
        <v>153</v>
      </c>
      <c r="D13" s="94" t="s">
        <v>153</v>
      </c>
      <c r="E13" s="94" t="s">
        <v>153</v>
      </c>
      <c r="F13" s="94" t="s">
        <v>153</v>
      </c>
      <c r="G13" s="94" t="s">
        <v>153</v>
      </c>
      <c r="H13" s="94" t="s">
        <v>153</v>
      </c>
      <c r="I13" s="94" t="s">
        <v>153</v>
      </c>
      <c r="J13" s="94" t="s">
        <v>153</v>
      </c>
    </row>
    <row r="14" spans="1:10" ht="15.75" customHeight="1">
      <c r="A14" s="342" t="s">
        <v>154</v>
      </c>
      <c r="B14" s="459" t="s">
        <v>633</v>
      </c>
      <c r="C14" s="94" t="s">
        <v>154</v>
      </c>
      <c r="D14" s="94" t="s">
        <v>154</v>
      </c>
      <c r="E14" s="94" t="s">
        <v>154</v>
      </c>
      <c r="F14" s="94" t="s">
        <v>154</v>
      </c>
      <c r="G14" s="94" t="s">
        <v>154</v>
      </c>
      <c r="H14" s="94" t="s">
        <v>154</v>
      </c>
      <c r="I14" s="94" t="s">
        <v>154</v>
      </c>
      <c r="J14" s="94" t="s">
        <v>154</v>
      </c>
    </row>
    <row r="15" spans="1:10" ht="15" customHeight="1">
      <c r="A15" s="342" t="s">
        <v>164</v>
      </c>
      <c r="B15" s="459" t="s">
        <v>634</v>
      </c>
      <c r="C15" s="94" t="s">
        <v>164</v>
      </c>
      <c r="D15" s="94" t="s">
        <v>164</v>
      </c>
      <c r="E15" s="94" t="s">
        <v>164</v>
      </c>
      <c r="F15" s="94" t="s">
        <v>164</v>
      </c>
      <c r="G15" s="94" t="s">
        <v>164</v>
      </c>
      <c r="H15" s="94" t="s">
        <v>164</v>
      </c>
      <c r="I15" s="94" t="s">
        <v>164</v>
      </c>
      <c r="J15" s="94" t="s">
        <v>164</v>
      </c>
    </row>
    <row r="16" spans="1:10" ht="25.5" customHeight="1" thickBot="1">
      <c r="A16" s="343" t="s">
        <v>165</v>
      </c>
      <c r="B16" s="460">
        <v>10</v>
      </c>
      <c r="C16" s="340" t="s">
        <v>165</v>
      </c>
      <c r="D16" s="340" t="s">
        <v>165</v>
      </c>
      <c r="E16" s="340" t="s">
        <v>165</v>
      </c>
      <c r="F16" s="340" t="s">
        <v>165</v>
      </c>
      <c r="G16" s="340" t="s">
        <v>165</v>
      </c>
      <c r="H16" s="340" t="s">
        <v>165</v>
      </c>
      <c r="I16" s="340" t="s">
        <v>165</v>
      </c>
      <c r="J16" s="340" t="s">
        <v>165</v>
      </c>
    </row>
    <row r="17" spans="1:10">
      <c r="A17" s="464" t="s">
        <v>635</v>
      </c>
      <c r="B17" s="461"/>
      <c r="C17" s="461"/>
      <c r="D17" s="461"/>
      <c r="E17" s="461"/>
      <c r="F17" s="461"/>
      <c r="G17" s="461"/>
      <c r="H17" s="461"/>
      <c r="I17" s="461"/>
      <c r="J17" s="461"/>
    </row>
    <row r="18" spans="1:10">
      <c r="A18" s="465"/>
      <c r="B18" s="461"/>
      <c r="C18" s="461"/>
      <c r="D18" s="461"/>
      <c r="E18" s="461"/>
      <c r="F18" s="461"/>
      <c r="G18" s="461"/>
      <c r="H18" s="461"/>
      <c r="I18" s="461"/>
      <c r="J18" s="461"/>
    </row>
    <row r="19" spans="1:10">
      <c r="A19" s="465"/>
      <c r="B19" s="461"/>
      <c r="C19" s="461"/>
      <c r="D19" s="461"/>
      <c r="E19" s="461"/>
      <c r="F19" s="461"/>
      <c r="G19" s="461"/>
      <c r="H19" s="461"/>
      <c r="I19" s="461"/>
      <c r="J19" s="461"/>
    </row>
    <row r="20" spans="1:10">
      <c r="A20" s="465"/>
      <c r="B20" s="461"/>
      <c r="C20" s="461"/>
      <c r="D20" s="461"/>
      <c r="E20" s="461"/>
      <c r="F20" s="461"/>
      <c r="G20" s="461"/>
      <c r="H20" s="461"/>
      <c r="I20" s="461"/>
      <c r="J20" s="461"/>
    </row>
    <row r="21" spans="1:10">
      <c r="A21" s="465"/>
      <c r="B21" s="461"/>
      <c r="C21" s="461"/>
      <c r="D21" s="461"/>
      <c r="E21" s="461"/>
      <c r="F21" s="461"/>
      <c r="G21" s="461"/>
      <c r="H21" s="461"/>
      <c r="I21" s="461"/>
      <c r="J21" s="461"/>
    </row>
    <row r="22" spans="1:10">
      <c r="A22" s="465"/>
      <c r="B22" s="461"/>
      <c r="C22" s="461"/>
      <c r="D22" s="461"/>
      <c r="E22" s="461"/>
      <c r="F22" s="461"/>
      <c r="G22" s="461"/>
      <c r="H22" s="461"/>
      <c r="I22" s="461"/>
      <c r="J22" s="461"/>
    </row>
    <row r="23" spans="1:10">
      <c r="A23" s="465"/>
      <c r="B23" s="461"/>
      <c r="C23" s="461"/>
      <c r="D23" s="461"/>
      <c r="E23" s="461"/>
      <c r="F23" s="461"/>
      <c r="G23" s="461"/>
      <c r="H23" s="461"/>
      <c r="I23" s="461"/>
      <c r="J23" s="461"/>
    </row>
    <row r="24" spans="1:10">
      <c r="A24" s="465"/>
      <c r="B24" s="461"/>
      <c r="C24" s="461"/>
      <c r="D24" s="461"/>
      <c r="E24" s="461"/>
      <c r="F24" s="461"/>
      <c r="G24" s="461"/>
      <c r="H24" s="461"/>
      <c r="I24" s="461"/>
      <c r="J24" s="461"/>
    </row>
    <row r="25" spans="1:10">
      <c r="A25" s="465"/>
      <c r="B25" s="461"/>
      <c r="C25" s="461"/>
      <c r="D25" s="461"/>
      <c r="E25" s="461"/>
      <c r="F25" s="461"/>
      <c r="G25" s="461"/>
      <c r="H25" s="461"/>
      <c r="I25" s="461"/>
      <c r="J25" s="461"/>
    </row>
    <row r="26" spans="1:10">
      <c r="A26" s="465"/>
      <c r="B26" s="461"/>
      <c r="C26" s="461"/>
      <c r="D26" s="461"/>
      <c r="E26" s="461"/>
      <c r="F26" s="461"/>
      <c r="G26" s="461"/>
      <c r="H26" s="461"/>
      <c r="I26" s="461"/>
      <c r="J26" s="461"/>
    </row>
    <row r="27" spans="1:10">
      <c r="A27" s="465"/>
      <c r="B27" s="461"/>
      <c r="C27" s="461"/>
      <c r="D27" s="461"/>
      <c r="E27" s="461"/>
      <c r="F27" s="461"/>
      <c r="G27" s="461"/>
      <c r="H27" s="461"/>
      <c r="I27" s="461"/>
      <c r="J27" s="461"/>
    </row>
    <row r="28" spans="1:10">
      <c r="A28" s="465"/>
      <c r="B28" s="461"/>
      <c r="C28" s="461"/>
      <c r="D28" s="461"/>
      <c r="E28" s="461"/>
      <c r="F28" s="461"/>
      <c r="G28" s="461"/>
      <c r="H28" s="461"/>
      <c r="I28" s="461"/>
      <c r="J28" s="461"/>
    </row>
    <row r="29" spans="1:10">
      <c r="A29" s="465"/>
      <c r="B29" s="461"/>
      <c r="C29" s="461"/>
      <c r="D29" s="461"/>
      <c r="E29" s="461"/>
      <c r="F29" s="461"/>
      <c r="G29" s="461"/>
      <c r="H29" s="461"/>
      <c r="I29" s="461"/>
      <c r="J29" s="461"/>
    </row>
    <row r="30" spans="1:10">
      <c r="A30" s="465"/>
      <c r="B30" s="461"/>
      <c r="C30" s="461"/>
      <c r="D30" s="461"/>
      <c r="E30" s="461"/>
      <c r="F30" s="461"/>
      <c r="G30" s="461"/>
      <c r="H30" s="461"/>
      <c r="I30" s="461"/>
      <c r="J30" s="461"/>
    </row>
    <row r="31" spans="1:10">
      <c r="A31" s="465"/>
      <c r="B31" s="461"/>
      <c r="C31" s="461"/>
      <c r="D31" s="461"/>
      <c r="E31" s="461"/>
      <c r="F31" s="461"/>
      <c r="G31" s="461"/>
      <c r="H31" s="461"/>
      <c r="I31" s="461"/>
      <c r="J31" s="461"/>
    </row>
    <row r="32" spans="1:10">
      <c r="A32" s="465"/>
      <c r="B32" s="461"/>
      <c r="C32" s="461"/>
      <c r="D32" s="461"/>
      <c r="E32" s="461"/>
      <c r="F32" s="461"/>
      <c r="G32" s="461"/>
      <c r="H32" s="461"/>
      <c r="I32" s="461"/>
      <c r="J32" s="461"/>
    </row>
    <row r="33" spans="1:10">
      <c r="A33" s="465"/>
      <c r="B33" s="461"/>
      <c r="C33" s="461"/>
      <c r="D33" s="461"/>
      <c r="E33" s="461"/>
      <c r="F33" s="461"/>
      <c r="G33" s="461"/>
      <c r="H33" s="461"/>
      <c r="I33" s="461"/>
      <c r="J33" s="461"/>
    </row>
    <row r="34" spans="1:10">
      <c r="A34" s="465"/>
      <c r="B34" s="461"/>
      <c r="C34" s="461"/>
      <c r="D34" s="461"/>
      <c r="E34" s="461"/>
      <c r="F34" s="461"/>
      <c r="G34" s="461"/>
      <c r="H34" s="461"/>
      <c r="I34" s="461"/>
      <c r="J34" s="461"/>
    </row>
    <row r="35" spans="1:10">
      <c r="A35" s="465"/>
      <c r="B35" s="461"/>
      <c r="C35" s="461"/>
      <c r="D35" s="461"/>
      <c r="E35" s="461"/>
      <c r="F35" s="461"/>
      <c r="G35" s="461"/>
      <c r="H35" s="461"/>
      <c r="I35" s="461"/>
      <c r="J35" s="461"/>
    </row>
    <row r="36" spans="1:10">
      <c r="A36" s="465"/>
      <c r="B36" s="461"/>
      <c r="C36" s="461"/>
      <c r="D36" s="461"/>
      <c r="E36" s="461"/>
      <c r="F36" s="461"/>
      <c r="G36" s="461"/>
      <c r="H36" s="461"/>
      <c r="I36" s="461"/>
      <c r="J36" s="461"/>
    </row>
    <row r="37" spans="1:10">
      <c r="A37" s="465"/>
      <c r="B37" s="461"/>
      <c r="C37" s="461"/>
      <c r="D37" s="461"/>
      <c r="E37" s="461"/>
      <c r="F37" s="461"/>
      <c r="G37" s="461"/>
      <c r="H37" s="461"/>
      <c r="I37" s="461"/>
      <c r="J37" s="461"/>
    </row>
    <row r="38" spans="1:10">
      <c r="A38" s="465"/>
      <c r="B38" s="461"/>
      <c r="C38" s="461"/>
      <c r="D38" s="461"/>
      <c r="E38" s="461"/>
      <c r="F38" s="461"/>
      <c r="G38" s="461"/>
      <c r="H38" s="461"/>
      <c r="I38" s="461"/>
      <c r="J38" s="461"/>
    </row>
    <row r="39" spans="1:10">
      <c r="A39" s="465"/>
      <c r="B39" s="461"/>
      <c r="C39" s="461"/>
      <c r="D39" s="461"/>
      <c r="E39" s="461"/>
      <c r="F39" s="461"/>
      <c r="G39" s="461"/>
      <c r="H39" s="461"/>
      <c r="I39" s="461"/>
      <c r="J39" s="461"/>
    </row>
    <row r="40" spans="1:10">
      <c r="A40" s="465"/>
      <c r="B40" s="461"/>
      <c r="C40" s="461"/>
      <c r="D40" s="461"/>
      <c r="E40" s="461"/>
      <c r="F40" s="461"/>
      <c r="G40" s="461"/>
      <c r="H40" s="461"/>
      <c r="I40" s="461"/>
      <c r="J40" s="461"/>
    </row>
    <row r="41" spans="1:10">
      <c r="A41" s="465"/>
      <c r="B41" s="461"/>
      <c r="C41" s="461"/>
      <c r="D41" s="461"/>
      <c r="E41" s="461"/>
      <c r="F41" s="461"/>
      <c r="G41" s="461"/>
      <c r="H41" s="461"/>
      <c r="I41" s="461"/>
      <c r="J41" s="461"/>
    </row>
    <row r="42" spans="1:10">
      <c r="A42" s="465"/>
      <c r="B42" s="461"/>
      <c r="C42" s="461"/>
      <c r="D42" s="461"/>
      <c r="E42" s="461"/>
      <c r="F42" s="461"/>
      <c r="G42" s="461"/>
      <c r="H42" s="461"/>
      <c r="I42" s="461"/>
      <c r="J42" s="461"/>
    </row>
    <row r="43" spans="1:10">
      <c r="A43" s="465"/>
      <c r="B43" s="461"/>
      <c r="C43" s="461"/>
      <c r="D43" s="461"/>
      <c r="E43" s="461"/>
      <c r="F43" s="461"/>
      <c r="G43" s="461"/>
      <c r="H43" s="461"/>
      <c r="I43" s="461"/>
      <c r="J43" s="461"/>
    </row>
    <row r="44" spans="1:10">
      <c r="A44" s="465"/>
      <c r="B44" s="461"/>
      <c r="C44" s="461"/>
      <c r="D44" s="461"/>
      <c r="E44" s="461"/>
      <c r="F44" s="461"/>
      <c r="G44" s="461"/>
      <c r="H44" s="461"/>
      <c r="I44" s="461"/>
      <c r="J44" s="461"/>
    </row>
    <row r="45" spans="1:10">
      <c r="A45" s="465"/>
      <c r="B45" s="461"/>
      <c r="C45" s="461"/>
      <c r="D45" s="461"/>
      <c r="E45" s="461"/>
      <c r="F45" s="461"/>
      <c r="G45" s="461"/>
      <c r="H45" s="461"/>
      <c r="I45" s="461"/>
      <c r="J45" s="461"/>
    </row>
    <row r="46" spans="1:10">
      <c r="A46" s="465"/>
      <c r="B46" s="461"/>
      <c r="C46" s="461"/>
      <c r="D46" s="461"/>
      <c r="E46" s="461"/>
      <c r="F46" s="461"/>
      <c r="G46" s="461"/>
      <c r="H46" s="461"/>
      <c r="I46" s="461"/>
      <c r="J46" s="461"/>
    </row>
    <row r="47" spans="1:10">
      <c r="A47" s="465"/>
      <c r="B47" s="461"/>
      <c r="C47" s="461"/>
      <c r="D47" s="461"/>
      <c r="E47" s="461"/>
      <c r="F47" s="461"/>
      <c r="G47" s="461"/>
      <c r="H47" s="461"/>
      <c r="I47" s="461"/>
      <c r="J47" s="461"/>
    </row>
    <row r="48" spans="1:10">
      <c r="A48" s="465"/>
      <c r="B48" s="461"/>
      <c r="C48" s="461"/>
      <c r="D48" s="461"/>
      <c r="E48" s="461"/>
      <c r="F48" s="461"/>
      <c r="G48" s="461"/>
      <c r="H48" s="461"/>
      <c r="I48" s="461"/>
      <c r="J48" s="461"/>
    </row>
    <row r="49" spans="1:10">
      <c r="A49" s="465"/>
      <c r="B49" s="461"/>
      <c r="C49" s="461"/>
      <c r="D49" s="461"/>
      <c r="E49" s="461"/>
      <c r="F49" s="461"/>
      <c r="G49" s="461"/>
      <c r="H49" s="461"/>
      <c r="I49" s="461"/>
      <c r="J49" s="461"/>
    </row>
    <row r="50" spans="1:10">
      <c r="A50" s="465"/>
      <c r="B50" s="461"/>
      <c r="C50" s="461"/>
      <c r="D50" s="461"/>
      <c r="E50" s="461"/>
      <c r="F50" s="461"/>
      <c r="G50" s="461"/>
      <c r="H50" s="461"/>
      <c r="I50" s="461"/>
      <c r="J50" s="461"/>
    </row>
    <row r="51" spans="1:10">
      <c r="A51" s="465"/>
      <c r="B51" s="461"/>
      <c r="C51" s="461"/>
      <c r="D51" s="461"/>
      <c r="E51" s="461"/>
      <c r="F51" s="461"/>
      <c r="G51" s="461"/>
      <c r="H51" s="461"/>
      <c r="I51" s="461"/>
      <c r="J51" s="461"/>
    </row>
    <row r="52" spans="1:10">
      <c r="A52" s="465"/>
      <c r="B52" s="461"/>
      <c r="C52" s="461"/>
      <c r="D52" s="461"/>
      <c r="E52" s="461"/>
      <c r="F52" s="461"/>
      <c r="G52" s="461"/>
      <c r="H52" s="461"/>
      <c r="I52" s="461"/>
      <c r="J52" s="461"/>
    </row>
    <row r="53" spans="1:10">
      <c r="A53" s="465"/>
      <c r="B53" s="461"/>
      <c r="C53" s="461"/>
      <c r="D53" s="461"/>
      <c r="E53" s="461"/>
      <c r="F53" s="461"/>
      <c r="G53" s="461"/>
      <c r="H53" s="461"/>
      <c r="I53" s="461"/>
      <c r="J53" s="461"/>
    </row>
    <row r="54" spans="1:10">
      <c r="A54" s="465"/>
      <c r="B54" s="461"/>
      <c r="C54" s="461"/>
      <c r="D54" s="461"/>
      <c r="E54" s="461"/>
      <c r="F54" s="461"/>
      <c r="G54" s="461"/>
      <c r="H54" s="461"/>
      <c r="I54" s="461"/>
      <c r="J54" s="461"/>
    </row>
    <row r="55" spans="1:10">
      <c r="A55" s="465"/>
      <c r="B55" s="461"/>
      <c r="C55" s="461"/>
      <c r="D55" s="461"/>
      <c r="E55" s="461"/>
      <c r="F55" s="461"/>
      <c r="G55" s="461"/>
      <c r="H55" s="461"/>
      <c r="I55" s="461"/>
      <c r="J55" s="461"/>
    </row>
    <row r="56" spans="1:10">
      <c r="A56" s="465"/>
      <c r="B56" s="461"/>
      <c r="C56" s="461"/>
      <c r="D56" s="461"/>
      <c r="E56" s="461"/>
      <c r="F56" s="461"/>
      <c r="G56" s="461"/>
      <c r="H56" s="461"/>
      <c r="I56" s="461"/>
      <c r="J56" s="461"/>
    </row>
    <row r="57" spans="1:10">
      <c r="A57" s="465"/>
      <c r="B57" s="461"/>
      <c r="C57" s="461"/>
      <c r="D57" s="461"/>
      <c r="E57" s="461"/>
      <c r="F57" s="461"/>
      <c r="G57" s="461"/>
      <c r="H57" s="461"/>
      <c r="I57" s="461"/>
      <c r="J57" s="461"/>
    </row>
    <row r="58" spans="1:10">
      <c r="A58" s="465"/>
      <c r="B58" s="461"/>
      <c r="C58" s="461"/>
      <c r="D58" s="461"/>
      <c r="E58" s="461"/>
      <c r="F58" s="461"/>
      <c r="G58" s="461"/>
      <c r="H58" s="461"/>
      <c r="I58" s="461"/>
      <c r="J58" s="461"/>
    </row>
    <row r="59" spans="1:10">
      <c r="A59" s="465"/>
      <c r="B59" s="461"/>
      <c r="C59" s="461"/>
      <c r="D59" s="461"/>
      <c r="E59" s="461"/>
      <c r="F59" s="461"/>
      <c r="G59" s="461"/>
      <c r="H59" s="461"/>
      <c r="I59" s="461"/>
      <c r="J59" s="461"/>
    </row>
    <row r="60" spans="1:10">
      <c r="A60" s="465"/>
      <c r="B60" s="461"/>
      <c r="C60" s="461"/>
      <c r="D60" s="461"/>
      <c r="E60" s="461"/>
      <c r="F60" s="461"/>
      <c r="G60" s="461"/>
      <c r="H60" s="461"/>
      <c r="I60" s="461"/>
      <c r="J60" s="461"/>
    </row>
    <row r="61" spans="1:10">
      <c r="A61" s="465"/>
      <c r="B61" s="461"/>
      <c r="C61" s="461"/>
      <c r="D61" s="461"/>
      <c r="E61" s="461"/>
      <c r="F61" s="461"/>
      <c r="G61" s="461"/>
      <c r="H61" s="461"/>
      <c r="I61" s="461"/>
      <c r="J61" s="461"/>
    </row>
    <row r="62" spans="1:10">
      <c r="A62" s="465"/>
      <c r="B62" s="461"/>
      <c r="C62" s="461"/>
      <c r="D62" s="461"/>
      <c r="E62" s="461"/>
      <c r="F62" s="461"/>
      <c r="G62" s="461"/>
      <c r="H62" s="461"/>
      <c r="I62" s="461"/>
      <c r="J62" s="461"/>
    </row>
    <row r="63" spans="1:10">
      <c r="A63" s="465"/>
      <c r="B63" s="461"/>
      <c r="C63" s="461"/>
      <c r="D63" s="461"/>
      <c r="E63" s="461"/>
      <c r="F63" s="461"/>
      <c r="G63" s="461"/>
      <c r="H63" s="461"/>
      <c r="I63" s="461"/>
      <c r="J63" s="461"/>
    </row>
    <row r="64" spans="1:10">
      <c r="A64" s="465"/>
      <c r="B64" s="461"/>
      <c r="C64" s="461"/>
      <c r="D64" s="461"/>
      <c r="E64" s="461"/>
      <c r="F64" s="461"/>
      <c r="G64" s="461"/>
      <c r="H64" s="461"/>
      <c r="I64" s="461"/>
      <c r="J64" s="461"/>
    </row>
    <row r="65" spans="1:10">
      <c r="A65" s="465"/>
      <c r="B65" s="461"/>
      <c r="C65" s="461"/>
      <c r="D65" s="461"/>
      <c r="E65" s="461"/>
      <c r="F65" s="461"/>
      <c r="G65" s="461"/>
      <c r="H65" s="461"/>
      <c r="I65" s="461"/>
      <c r="J65" s="461"/>
    </row>
    <row r="66" spans="1:10">
      <c r="A66" s="465"/>
      <c r="B66" s="461"/>
      <c r="C66" s="461"/>
      <c r="D66" s="461"/>
      <c r="E66" s="461"/>
      <c r="F66" s="461"/>
      <c r="G66" s="461"/>
      <c r="H66" s="461"/>
      <c r="I66" s="461"/>
      <c r="J66" s="461"/>
    </row>
    <row r="67" spans="1:10">
      <c r="A67" s="466" t="s">
        <v>156</v>
      </c>
      <c r="B67" s="467" t="e">
        <f t="shared" ref="B67:J67" si="0">AVERAGE(B17:B66)</f>
        <v>#DIV/0!</v>
      </c>
      <c r="C67" s="467" t="e">
        <f t="shared" si="0"/>
        <v>#DIV/0!</v>
      </c>
      <c r="D67" s="467" t="e">
        <f t="shared" si="0"/>
        <v>#DIV/0!</v>
      </c>
      <c r="E67" s="467" t="e">
        <f t="shared" si="0"/>
        <v>#DIV/0!</v>
      </c>
      <c r="F67" s="467" t="e">
        <f t="shared" si="0"/>
        <v>#DIV/0!</v>
      </c>
      <c r="G67" s="467" t="e">
        <f t="shared" si="0"/>
        <v>#DIV/0!</v>
      </c>
      <c r="H67" s="467" t="e">
        <f t="shared" si="0"/>
        <v>#DIV/0!</v>
      </c>
      <c r="I67" s="467" t="e">
        <f t="shared" si="0"/>
        <v>#DIV/0!</v>
      </c>
      <c r="J67" s="467" t="e">
        <f t="shared" si="0"/>
        <v>#DIV/0!</v>
      </c>
    </row>
    <row r="68" spans="1:10">
      <c r="A68" s="466" t="s">
        <v>157</v>
      </c>
      <c r="B68" s="468">
        <f t="shared" ref="B68:J68" si="1">MIN(B17:B66)</f>
        <v>0</v>
      </c>
      <c r="C68" s="468">
        <f t="shared" si="1"/>
        <v>0</v>
      </c>
      <c r="D68" s="468">
        <f t="shared" si="1"/>
        <v>0</v>
      </c>
      <c r="E68" s="468">
        <f t="shared" si="1"/>
        <v>0</v>
      </c>
      <c r="F68" s="468">
        <f t="shared" si="1"/>
        <v>0</v>
      </c>
      <c r="G68" s="468">
        <f t="shared" si="1"/>
        <v>0</v>
      </c>
      <c r="H68" s="468">
        <f t="shared" si="1"/>
        <v>0</v>
      </c>
      <c r="I68" s="468">
        <f t="shared" si="1"/>
        <v>0</v>
      </c>
      <c r="J68" s="468">
        <f t="shared" si="1"/>
        <v>0</v>
      </c>
    </row>
    <row r="69" spans="1:10">
      <c r="A69" s="466" t="s">
        <v>158</v>
      </c>
      <c r="B69" s="468">
        <f t="shared" ref="B69:J69" si="2">MAX(B17:B66)</f>
        <v>0</v>
      </c>
      <c r="C69" s="468">
        <f t="shared" si="2"/>
        <v>0</v>
      </c>
      <c r="D69" s="468">
        <f t="shared" si="2"/>
        <v>0</v>
      </c>
      <c r="E69" s="468">
        <f t="shared" si="2"/>
        <v>0</v>
      </c>
      <c r="F69" s="468">
        <f t="shared" si="2"/>
        <v>0</v>
      </c>
      <c r="G69" s="468">
        <f t="shared" si="2"/>
        <v>0</v>
      </c>
      <c r="H69" s="468">
        <f t="shared" si="2"/>
        <v>0</v>
      </c>
      <c r="I69" s="468">
        <f t="shared" si="2"/>
        <v>0</v>
      </c>
      <c r="J69" s="468">
        <f t="shared" si="2"/>
        <v>0</v>
      </c>
    </row>
    <row r="70" spans="1:10"/>
    <row r="71" spans="1:10"/>
    <row r="72" spans="1:10"/>
    <row r="73" spans="1:10"/>
    <row r="74" spans="1:10"/>
    <row r="75" spans="1:10"/>
    <row r="76" spans="1:10"/>
    <row r="77" spans="1:10"/>
    <row r="78" spans="1:10"/>
    <row r="79" spans="1:10"/>
    <row r="80" spans="1:1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spans="1:7"/>
    <row r="114" spans="1:7"/>
    <row r="115" spans="1:7"/>
    <row r="116" spans="1:7"/>
    <row r="117" spans="1:7"/>
    <row r="118" spans="1:7">
      <c r="A118" s="70"/>
      <c r="B118" s="71"/>
      <c r="C118" s="71"/>
      <c r="D118" s="72"/>
      <c r="E118" s="73"/>
      <c r="F118" s="73"/>
      <c r="G118" s="73"/>
    </row>
    <row r="119" spans="1:7">
      <c r="A119" s="70"/>
      <c r="B119" s="71"/>
      <c r="C119" s="71"/>
      <c r="D119" s="72"/>
      <c r="E119" s="73"/>
      <c r="F119" s="73"/>
      <c r="G119" s="73"/>
    </row>
    <row r="120" spans="1:7">
      <c r="A120" s="70"/>
      <c r="B120" s="71"/>
      <c r="C120" s="71"/>
      <c r="D120" s="72"/>
      <c r="E120" s="73"/>
      <c r="F120" s="73"/>
      <c r="G120" s="73"/>
    </row>
    <row r="121" spans="1:7">
      <c r="A121" s="70"/>
      <c r="B121" s="71"/>
      <c r="C121" s="71"/>
      <c r="D121" s="72"/>
      <c r="E121" s="73"/>
      <c r="F121" s="73"/>
      <c r="G121" s="73"/>
    </row>
    <row r="122" spans="1:7">
      <c r="A122" s="70"/>
      <c r="B122" s="71"/>
      <c r="C122" s="71"/>
      <c r="D122" s="72"/>
      <c r="E122" s="73"/>
      <c r="F122" s="73"/>
      <c r="G122" s="73"/>
    </row>
    <row r="123" spans="1:7">
      <c r="A123" s="70"/>
      <c r="B123" s="71"/>
      <c r="C123" s="71"/>
      <c r="D123" s="72"/>
      <c r="E123" s="73"/>
      <c r="F123" s="73"/>
      <c r="G123" s="73"/>
    </row>
    <row r="124" spans="1:7">
      <c r="A124" s="70"/>
      <c r="B124" s="71"/>
      <c r="C124" s="71"/>
      <c r="D124" s="72"/>
      <c r="E124" s="73"/>
      <c r="F124" s="73"/>
      <c r="G124" s="73"/>
    </row>
    <row r="125" spans="1:7">
      <c r="A125" s="70"/>
      <c r="B125" s="71"/>
      <c r="C125" s="71"/>
      <c r="D125" s="72"/>
      <c r="E125" s="73"/>
      <c r="F125" s="73"/>
      <c r="G125" s="73"/>
    </row>
    <row r="126" spans="1:7">
      <c r="A126" s="70"/>
      <c r="B126" s="71"/>
      <c r="C126" s="71"/>
      <c r="D126" s="72"/>
      <c r="E126" s="73"/>
      <c r="F126" s="73"/>
      <c r="G126" s="73"/>
    </row>
    <row r="127" spans="1:7">
      <c r="A127" s="70"/>
      <c r="B127" s="71"/>
      <c r="C127" s="71"/>
      <c r="D127" s="72"/>
      <c r="E127" s="73"/>
      <c r="F127" s="73"/>
      <c r="G127" s="73"/>
    </row>
    <row r="128" spans="1:7">
      <c r="A128" s="70"/>
      <c r="B128" s="71"/>
      <c r="C128" s="71"/>
      <c r="D128" s="72"/>
      <c r="E128" s="73"/>
      <c r="F128" s="73"/>
      <c r="G128" s="73"/>
    </row>
    <row r="129" spans="1:7">
      <c r="A129" s="70"/>
      <c r="B129" s="71"/>
      <c r="C129" s="71"/>
      <c r="D129" s="72"/>
      <c r="E129" s="73"/>
      <c r="F129" s="73"/>
      <c r="G129" s="73"/>
    </row>
    <row r="130" spans="1:7">
      <c r="A130" s="70"/>
      <c r="B130" s="71"/>
      <c r="C130" s="71"/>
      <c r="D130" s="72"/>
      <c r="E130" s="73"/>
      <c r="F130" s="73"/>
      <c r="G130" s="73"/>
    </row>
    <row r="131" spans="1:7">
      <c r="A131" s="70"/>
      <c r="B131" s="71"/>
      <c r="C131" s="71"/>
      <c r="D131" s="72"/>
      <c r="E131" s="73"/>
      <c r="F131" s="73"/>
      <c r="G131" s="73"/>
    </row>
    <row r="132" spans="1:7">
      <c r="A132" s="70"/>
      <c r="B132" s="71"/>
      <c r="C132" s="71"/>
      <c r="D132" s="72"/>
      <c r="E132" s="73"/>
      <c r="F132" s="73"/>
      <c r="G132" s="73"/>
    </row>
    <row r="133" spans="1:7"/>
    <row r="134" spans="1:7"/>
    <row r="135" spans="1:7"/>
    <row r="136" spans="1:7"/>
    <row r="137" spans="1:7"/>
    <row r="138" spans="1:7"/>
    <row r="139" spans="1:7"/>
    <row r="140" spans="1:7"/>
    <row r="141" spans="1:7"/>
    <row r="142" spans="1:7"/>
    <row r="143" spans="1:7"/>
    <row r="144" spans="1:7"/>
    <row r="145"/>
    <row r="146"/>
    <row r="147"/>
    <row r="148"/>
    <row r="149"/>
    <row r="150"/>
    <row r="151"/>
    <row r="152"/>
    <row r="153"/>
    <row r="154"/>
  </sheetData>
  <sheetProtection algorithmName="SHA-512" hashValue="S2MM/vz8oHDvV61kpCtm94pmLAeQzREjdl057GpG8zf/WjPsYsNZrfQ5OFTPSoL8PMMQ3Lnq7lsIWh94f3F45g==" saltValue="B+hRK0cJWLrekop2fsdLSQ==" spinCount="100000" sheet="1" formatCells="0" formatColumns="0" formatRows="0" insertRows="0" deleteRows="0" selectLockedCells="1"/>
  <mergeCells count="6">
    <mergeCell ref="D1:J3"/>
    <mergeCell ref="A1:C3"/>
    <mergeCell ref="B7:C7"/>
    <mergeCell ref="B4:C4"/>
    <mergeCell ref="B5:C5"/>
    <mergeCell ref="B6:C6"/>
  </mergeCells>
  <conditionalFormatting sqref="B17:J66">
    <cfRule type="cellIs" dxfId="15" priority="7" stopIfTrue="1" operator="between">
      <formula>$B$11</formula>
      <formula>$B$12</formula>
    </cfRule>
    <cfRule type="cellIs" dxfId="14" priority="8" stopIfTrue="1" operator="equal">
      <formula>$B$11</formula>
    </cfRule>
    <cfRule type="cellIs" dxfId="13" priority="9" stopIfTrue="1" operator="equal">
      <formula>$B$12</formula>
    </cfRule>
    <cfRule type="cellIs" dxfId="12" priority="10" stopIfTrue="1" operator="lessThan">
      <formula>$B$12</formula>
    </cfRule>
    <cfRule type="cellIs" dxfId="11" priority="11" operator="greaterThan">
      <formula>$B$11</formula>
    </cfRule>
  </conditionalFormatting>
  <conditionalFormatting sqref="B68:J68">
    <cfRule type="cellIs" dxfId="10" priority="1" stopIfTrue="1" operator="between">
      <formula>$B$12</formula>
      <formula>$B$11</formula>
    </cfRule>
    <cfRule type="cellIs" dxfId="9" priority="6" operator="lessThan">
      <formula>$B$12</formula>
    </cfRule>
  </conditionalFormatting>
  <conditionalFormatting sqref="B68:J69">
    <cfRule type="cellIs" dxfId="8" priority="3" stopIfTrue="1" operator="equal">
      <formula>$B$12</formula>
    </cfRule>
  </conditionalFormatting>
  <conditionalFormatting sqref="B69:J69">
    <cfRule type="cellIs" dxfId="7" priority="2" stopIfTrue="1" operator="between">
      <formula>$B$11</formula>
      <formula>$B$12</formula>
    </cfRule>
    <cfRule type="cellIs" dxfId="6" priority="4" operator="greaterThan">
      <formula>$B$11</formula>
    </cfRule>
  </conditionalFormatting>
  <pageMargins left="0.25" right="0.25" top="0.75" bottom="0.75" header="0.3" footer="0.3"/>
  <pageSetup paperSize="3" scale="72" orientation="landscape" r:id="rId1"/>
  <headerFooter>
    <oddFooter>&amp;L&amp;9&amp;F&amp;C&amp;9Page &amp;P of &amp;N&amp;R&amp;9&amp;A</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6">
    <tabColor rgb="FFFFFF00"/>
  </sheetPr>
  <dimension ref="A1:G128"/>
  <sheetViews>
    <sheetView workbookViewId="0">
      <selection activeCell="D4" sqref="D4:G4"/>
    </sheetView>
  </sheetViews>
  <sheetFormatPr defaultColWidth="38.7265625" defaultRowHeight="13"/>
  <cols>
    <col min="1" max="1" width="30" style="10" customWidth="1"/>
    <col min="2" max="2" width="8.453125" style="10" hidden="1" customWidth="1"/>
    <col min="3" max="3" width="19.1796875" style="10" customWidth="1"/>
    <col min="4" max="4" width="25.54296875" style="10" customWidth="1"/>
    <col min="5" max="5" width="12.54296875" style="10" customWidth="1"/>
    <col min="6" max="6" width="23.54296875" style="10" customWidth="1"/>
    <col min="7" max="7" width="11.54296875" style="10" customWidth="1"/>
    <col min="8" max="97" width="12" style="10" customWidth="1"/>
    <col min="98" max="16384" width="38.7265625" style="10"/>
  </cols>
  <sheetData>
    <row r="1" spans="1:7">
      <c r="A1" s="13"/>
      <c r="B1" s="13"/>
      <c r="C1" s="13"/>
      <c r="D1" s="13"/>
      <c r="E1" s="13"/>
      <c r="F1" s="13"/>
      <c r="G1" s="13"/>
    </row>
    <row r="2" spans="1:7">
      <c r="A2" s="9" t="s">
        <v>31</v>
      </c>
      <c r="B2" s="9"/>
      <c r="D2" s="153">
        <f>'3.0 PAL 128'!J8</f>
        <v>0</v>
      </c>
    </row>
    <row r="3" spans="1:7">
      <c r="A3" s="9" t="s">
        <v>32</v>
      </c>
      <c r="B3" s="9"/>
      <c r="D3" s="1162"/>
      <c r="E3" s="1162"/>
      <c r="F3" s="1162"/>
      <c r="G3" s="1162"/>
    </row>
    <row r="4" spans="1:7">
      <c r="A4" s="9" t="s">
        <v>33</v>
      </c>
      <c r="B4" s="9"/>
      <c r="D4" s="1162"/>
      <c r="E4" s="1162"/>
      <c r="F4" s="1162"/>
      <c r="G4" s="1162"/>
    </row>
    <row r="5" spans="1:7">
      <c r="A5" s="9" t="s">
        <v>34</v>
      </c>
      <c r="B5" s="9"/>
      <c r="D5" s="153">
        <f>'3.0 PAL 128'!J17</f>
        <v>0</v>
      </c>
    </row>
    <row r="6" spans="1:7">
      <c r="A6" s="9" t="s">
        <v>35</v>
      </c>
      <c r="B6" s="9"/>
    </row>
    <row r="7" spans="1:7">
      <c r="A7" s="9" t="s">
        <v>36</v>
      </c>
      <c r="B7" s="9"/>
      <c r="D7" s="80">
        <f>'3.0 PAL 128'!J11</f>
        <v>0</v>
      </c>
    </row>
    <row r="8" spans="1:7">
      <c r="A8" s="9" t="s">
        <v>37</v>
      </c>
      <c r="B8" s="9"/>
      <c r="D8" s="1162"/>
      <c r="E8" s="1162"/>
      <c r="F8" s="1162"/>
      <c r="G8" s="1162"/>
    </row>
    <row r="9" spans="1:7">
      <c r="A9" s="9" t="s">
        <v>38</v>
      </c>
      <c r="B9" s="9"/>
      <c r="D9" s="74">
        <f>'3.0 PAL 128'!G9</f>
        <v>0</v>
      </c>
    </row>
    <row r="10" spans="1:7">
      <c r="A10" s="9" t="s">
        <v>39</v>
      </c>
      <c r="B10" s="9"/>
      <c r="D10" s="74">
        <f>'3.0 PAL 128'!B9</f>
        <v>0</v>
      </c>
      <c r="E10" s="74">
        <f>'3.0 PAL 128'!D9</f>
        <v>0</v>
      </c>
    </row>
    <row r="11" spans="1:7">
      <c r="A11" s="9" t="s">
        <v>40</v>
      </c>
      <c r="B11" s="9"/>
      <c r="D11" s="1162"/>
      <c r="E11" s="1162"/>
      <c r="F11" s="1162"/>
      <c r="G11" s="1162"/>
    </row>
    <row r="12" spans="1:7">
      <c r="A12" s="9" t="s">
        <v>41</v>
      </c>
      <c r="B12" s="9"/>
      <c r="D12" s="1162"/>
      <c r="E12" s="1162"/>
      <c r="F12" s="1162"/>
      <c r="G12" s="1162"/>
    </row>
    <row r="13" spans="1:7">
      <c r="A13" s="9" t="s">
        <v>42</v>
      </c>
      <c r="B13" s="9"/>
      <c r="D13" s="1162"/>
      <c r="E13" s="1162"/>
      <c r="F13" s="1162"/>
      <c r="G13" s="1162"/>
    </row>
    <row r="14" spans="1:7">
      <c r="A14" s="9" t="s">
        <v>43</v>
      </c>
      <c r="B14" s="9"/>
      <c r="D14" s="1162"/>
      <c r="E14" s="1162"/>
      <c r="F14" s="1162"/>
      <c r="G14" s="1162"/>
    </row>
    <row r="15" spans="1:7">
      <c r="A15" s="9" t="s">
        <v>44</v>
      </c>
      <c r="B15" s="9"/>
      <c r="D15" s="1162"/>
      <c r="E15" s="1162"/>
      <c r="F15" s="1162"/>
      <c r="G15" s="1162"/>
    </row>
    <row r="16" spans="1:7">
      <c r="A16" s="9" t="s">
        <v>45</v>
      </c>
      <c r="B16" s="9"/>
      <c r="D16" s="1162"/>
      <c r="E16" s="1162"/>
      <c r="F16" s="1162"/>
      <c r="G16" s="1162"/>
    </row>
    <row r="17" spans="1:7">
      <c r="A17" s="9" t="s">
        <v>46</v>
      </c>
      <c r="B17" s="9"/>
      <c r="D17" s="1162"/>
      <c r="E17" s="1162"/>
      <c r="F17" s="1162"/>
      <c r="G17" s="1162"/>
    </row>
    <row r="18" spans="1:7">
      <c r="A18" s="11" t="s">
        <v>47</v>
      </c>
      <c r="B18" s="11"/>
      <c r="D18" s="1162"/>
      <c r="E18" s="1162"/>
      <c r="F18" s="1162"/>
      <c r="G18" s="1162"/>
    </row>
    <row r="19" spans="1:7">
      <c r="A19" s="11" t="s">
        <v>48</v>
      </c>
      <c r="B19" s="11"/>
      <c r="D19" s="1162"/>
      <c r="E19" s="1162"/>
      <c r="F19" s="1162"/>
      <c r="G19" s="1162"/>
    </row>
    <row r="20" spans="1:7">
      <c r="A20" s="11" t="s">
        <v>49</v>
      </c>
      <c r="B20" s="11"/>
      <c r="D20" s="1162"/>
      <c r="E20" s="1162"/>
      <c r="F20" s="1162"/>
      <c r="G20" s="1162"/>
    </row>
    <row r="21" spans="1:7">
      <c r="A21" s="11" t="s">
        <v>50</v>
      </c>
      <c r="B21" s="11"/>
      <c r="D21" s="1162"/>
      <c r="E21" s="1162"/>
      <c r="F21" s="1162"/>
      <c r="G21" s="1162"/>
    </row>
    <row r="22" spans="1:7">
      <c r="A22" s="11" t="s">
        <v>51</v>
      </c>
      <c r="B22" s="11"/>
      <c r="D22" s="1162"/>
      <c r="E22" s="1162"/>
      <c r="F22" s="1162"/>
      <c r="G22" s="1162"/>
    </row>
    <row r="23" spans="1:7">
      <c r="A23" s="12" t="s">
        <v>52</v>
      </c>
      <c r="B23" s="12"/>
      <c r="D23" s="1162"/>
      <c r="E23" s="1162"/>
      <c r="F23" s="1162"/>
      <c r="G23" s="1162"/>
    </row>
    <row r="24" spans="1:7">
      <c r="A24" s="11" t="s">
        <v>53</v>
      </c>
      <c r="B24" s="11"/>
      <c r="D24" s="1162"/>
      <c r="E24" s="1162"/>
      <c r="F24" s="1162"/>
      <c r="G24" s="1162"/>
    </row>
    <row r="25" spans="1:7">
      <c r="A25" s="11" t="s">
        <v>54</v>
      </c>
      <c r="B25" s="11"/>
      <c r="D25" s="1162"/>
      <c r="E25" s="1162"/>
      <c r="F25" s="1162"/>
      <c r="G25" s="1162"/>
    </row>
    <row r="26" spans="1:7">
      <c r="A26" s="11" t="s">
        <v>55</v>
      </c>
      <c r="B26" s="11"/>
      <c r="D26" s="1162"/>
      <c r="E26" s="1162"/>
      <c r="F26" s="1162"/>
      <c r="G26" s="1162"/>
    </row>
    <row r="27" spans="1:7">
      <c r="A27" s="11" t="s">
        <v>56</v>
      </c>
      <c r="B27" s="11"/>
      <c r="D27" s="1162"/>
      <c r="E27" s="1162"/>
      <c r="F27" s="1162"/>
      <c r="G27" s="1162"/>
    </row>
    <row r="28" spans="1:7">
      <c r="A28" s="12" t="s">
        <v>57</v>
      </c>
      <c r="B28" s="12"/>
      <c r="D28" s="1162"/>
      <c r="E28" s="1162"/>
      <c r="F28" s="1162"/>
      <c r="G28" s="1162"/>
    </row>
    <row r="29" spans="1:7">
      <c r="A29" s="12" t="s">
        <v>58</v>
      </c>
      <c r="B29" s="12"/>
      <c r="D29" s="1162"/>
      <c r="E29" s="1162"/>
      <c r="F29" s="1162"/>
      <c r="G29" s="1162"/>
    </row>
    <row r="30" spans="1:7">
      <c r="A30" s="12" t="s">
        <v>59</v>
      </c>
      <c r="B30" s="12"/>
      <c r="D30" s="1162"/>
      <c r="E30" s="1162"/>
      <c r="F30" s="1162"/>
      <c r="G30" s="1162"/>
    </row>
    <row r="31" spans="1:7">
      <c r="A31" s="12" t="s">
        <v>60</v>
      </c>
      <c r="B31" s="12"/>
      <c r="D31" s="1162"/>
      <c r="E31" s="1162"/>
      <c r="F31" s="1162"/>
      <c r="G31" s="1162"/>
    </row>
    <row r="32" spans="1:7">
      <c r="A32" s="12" t="s">
        <v>61</v>
      </c>
      <c r="B32" s="12"/>
      <c r="D32" s="1162"/>
      <c r="E32" s="1162"/>
      <c r="F32" s="1162"/>
      <c r="G32" s="1162"/>
    </row>
    <row r="33" spans="1:7">
      <c r="A33" s="12" t="s">
        <v>62</v>
      </c>
      <c r="B33" s="12"/>
      <c r="D33" s="1162"/>
      <c r="E33" s="1162"/>
      <c r="F33" s="1162"/>
      <c r="G33" s="1162"/>
    </row>
    <row r="34" spans="1:7">
      <c r="A34" s="11" t="s">
        <v>63</v>
      </c>
      <c r="B34" s="11"/>
      <c r="D34" s="1162"/>
      <c r="E34" s="1162"/>
      <c r="F34" s="1162"/>
      <c r="G34" s="1162"/>
    </row>
    <row r="35" spans="1:7" ht="38.25" customHeight="1">
      <c r="A35" s="11" t="s">
        <v>64</v>
      </c>
      <c r="B35" s="11"/>
      <c r="D35" s="1162"/>
      <c r="E35" s="1162"/>
      <c r="F35" s="1162"/>
      <c r="G35" s="1162"/>
    </row>
    <row r="36" spans="1:7" ht="24.75" customHeight="1">
      <c r="A36" s="11" t="s">
        <v>65</v>
      </c>
      <c r="B36" s="11"/>
      <c r="D36" s="1162"/>
      <c r="E36" s="1162"/>
      <c r="F36" s="1162"/>
      <c r="G36" s="1162"/>
    </row>
    <row r="38" spans="1:7">
      <c r="A38" s="12" t="s">
        <v>69</v>
      </c>
      <c r="B38" s="12"/>
    </row>
    <row r="40" spans="1:7">
      <c r="A40" s="11" t="s">
        <v>28</v>
      </c>
      <c r="B40" s="11"/>
      <c r="C40" s="1163">
        <f>'3.0 PAL 128'!J18</f>
        <v>0</v>
      </c>
      <c r="D40" s="1163"/>
      <c r="E40" s="1163"/>
      <c r="F40" s="1163"/>
      <c r="G40" s="1163"/>
    </row>
    <row r="43" spans="1:7">
      <c r="A43" s="11" t="s">
        <v>66</v>
      </c>
      <c r="B43" s="11"/>
      <c r="C43" s="1162"/>
      <c r="D43" s="1162"/>
      <c r="E43" s="1162"/>
      <c r="F43" s="1162"/>
      <c r="G43" s="1162"/>
    </row>
    <row r="46" spans="1:7">
      <c r="A46" s="12" t="s">
        <v>70</v>
      </c>
      <c r="B46" s="12"/>
    </row>
    <row r="48" spans="1:7">
      <c r="A48" s="9" t="s">
        <v>67</v>
      </c>
      <c r="B48" s="9"/>
      <c r="C48" s="9"/>
      <c r="D48" s="9"/>
      <c r="E48" s="9"/>
      <c r="F48" s="9"/>
      <c r="G48" s="9"/>
    </row>
    <row r="49" spans="1:7">
      <c r="A49" s="11" t="s">
        <v>68</v>
      </c>
      <c r="B49" s="11"/>
      <c r="C49" s="9" t="s">
        <v>74</v>
      </c>
      <c r="D49" s="9" t="s">
        <v>73</v>
      </c>
      <c r="E49" s="9" t="s">
        <v>75</v>
      </c>
      <c r="F49" s="9" t="s">
        <v>72</v>
      </c>
      <c r="G49" s="9" t="s">
        <v>71</v>
      </c>
    </row>
    <row r="50" spans="1:7" s="13" customFormat="1">
      <c r="A50" s="14"/>
      <c r="B50" s="14"/>
      <c r="E50" s="15"/>
    </row>
    <row r="51" spans="1:7" s="13" customFormat="1">
      <c r="A51" s="14"/>
      <c r="B51" s="14"/>
      <c r="E51" s="15"/>
    </row>
    <row r="52" spans="1:7" s="13" customFormat="1">
      <c r="A52" s="14"/>
      <c r="B52" s="14"/>
      <c r="E52" s="15"/>
    </row>
    <row r="53" spans="1:7" s="13" customFormat="1">
      <c r="A53" s="14"/>
      <c r="B53" s="14"/>
      <c r="E53" s="15"/>
    </row>
    <row r="54" spans="1:7" s="13" customFormat="1">
      <c r="A54" s="14"/>
      <c r="B54" s="14"/>
      <c r="E54" s="15"/>
    </row>
    <row r="55" spans="1:7" s="13" customFormat="1">
      <c r="A55" s="14"/>
      <c r="B55" s="14"/>
      <c r="E55" s="15"/>
    </row>
    <row r="56" spans="1:7" s="13" customFormat="1">
      <c r="A56" s="14"/>
      <c r="B56" s="14"/>
      <c r="E56" s="15"/>
    </row>
    <row r="57" spans="1:7" s="13" customFormat="1">
      <c r="A57" s="14"/>
      <c r="B57" s="14"/>
      <c r="E57" s="15"/>
    </row>
    <row r="58" spans="1:7" s="13" customFormat="1">
      <c r="A58" s="14"/>
      <c r="B58" s="14"/>
      <c r="E58" s="15"/>
    </row>
    <row r="59" spans="1:7" s="13" customFormat="1">
      <c r="A59" s="14"/>
      <c r="B59" s="14"/>
      <c r="E59" s="15"/>
    </row>
    <row r="60" spans="1:7" s="13" customFormat="1">
      <c r="A60" s="14"/>
      <c r="B60" s="14"/>
      <c r="E60" s="15"/>
    </row>
    <row r="61" spans="1:7" s="13" customFormat="1">
      <c r="A61" s="14"/>
      <c r="B61" s="14"/>
      <c r="E61" s="15"/>
    </row>
    <row r="62" spans="1:7" s="13" customFormat="1">
      <c r="A62" s="14"/>
      <c r="B62" s="14"/>
      <c r="E62" s="15"/>
    </row>
    <row r="63" spans="1:7" s="13" customFormat="1">
      <c r="A63" s="14"/>
      <c r="B63" s="14"/>
      <c r="E63" s="15"/>
    </row>
    <row r="64" spans="1:7" s="13" customFormat="1">
      <c r="A64" s="14"/>
      <c r="B64" s="14"/>
      <c r="E64" s="15"/>
    </row>
    <row r="65" spans="1:5" s="13" customFormat="1">
      <c r="A65" s="14"/>
      <c r="B65" s="14"/>
      <c r="E65" s="15"/>
    </row>
    <row r="66" spans="1:5" s="13" customFormat="1">
      <c r="A66" s="14"/>
      <c r="B66" s="14"/>
      <c r="E66" s="15"/>
    </row>
    <row r="67" spans="1:5" s="13" customFormat="1">
      <c r="A67" s="14"/>
      <c r="B67" s="14"/>
      <c r="E67" s="15"/>
    </row>
    <row r="68" spans="1:5" s="13" customFormat="1">
      <c r="A68" s="14"/>
      <c r="B68" s="14"/>
      <c r="E68" s="15"/>
    </row>
    <row r="69" spans="1:5" s="13" customFormat="1">
      <c r="A69" s="14"/>
      <c r="B69" s="14"/>
      <c r="E69" s="15"/>
    </row>
    <row r="70" spans="1:5" s="13" customFormat="1">
      <c r="A70" s="14"/>
      <c r="B70" s="14"/>
      <c r="E70" s="15"/>
    </row>
    <row r="71" spans="1:5" s="13" customFormat="1">
      <c r="A71" s="14"/>
      <c r="B71" s="14"/>
      <c r="E71" s="15"/>
    </row>
    <row r="72" spans="1:5" s="13" customFormat="1">
      <c r="A72" s="14"/>
      <c r="B72" s="14"/>
      <c r="E72" s="15"/>
    </row>
    <row r="73" spans="1:5" s="13" customFormat="1">
      <c r="A73" s="14"/>
      <c r="B73" s="14"/>
      <c r="E73" s="15"/>
    </row>
    <row r="74" spans="1:5" s="13" customFormat="1">
      <c r="A74" s="14"/>
      <c r="B74" s="14"/>
      <c r="E74" s="15"/>
    </row>
    <row r="75" spans="1:5" s="13" customFormat="1">
      <c r="A75" s="14"/>
      <c r="B75" s="14"/>
      <c r="E75" s="15"/>
    </row>
    <row r="76" spans="1:5" s="13" customFormat="1">
      <c r="A76" s="14"/>
      <c r="B76" s="14"/>
      <c r="E76" s="15"/>
    </row>
    <row r="77" spans="1:5" s="13" customFormat="1">
      <c r="A77" s="14"/>
      <c r="B77" s="14"/>
      <c r="E77" s="15"/>
    </row>
    <row r="78" spans="1:5" s="13" customFormat="1">
      <c r="A78" s="14"/>
      <c r="B78" s="14"/>
      <c r="E78" s="15"/>
    </row>
    <row r="79" spans="1:5" s="13" customFormat="1">
      <c r="A79" s="14"/>
      <c r="B79" s="14"/>
      <c r="E79" s="15"/>
    </row>
    <row r="80" spans="1:5" s="13" customFormat="1">
      <c r="A80" s="14"/>
      <c r="B80" s="14"/>
      <c r="E80" s="15"/>
    </row>
    <row r="81" spans="1:5" s="13" customFormat="1">
      <c r="A81" s="14"/>
      <c r="B81" s="14"/>
      <c r="E81" s="15"/>
    </row>
    <row r="82" spans="1:5" s="13" customFormat="1">
      <c r="A82" s="14"/>
      <c r="B82" s="14"/>
      <c r="E82" s="15"/>
    </row>
    <row r="83" spans="1:5" s="13" customFormat="1"/>
    <row r="84" spans="1:5" s="13" customFormat="1"/>
    <row r="85" spans="1:5" s="13" customFormat="1"/>
    <row r="86" spans="1:5" s="13" customFormat="1"/>
    <row r="87" spans="1:5" s="13" customFormat="1"/>
    <row r="88" spans="1:5" s="13" customFormat="1"/>
    <row r="89" spans="1:5" s="13" customFormat="1"/>
    <row r="90" spans="1:5" s="13" customFormat="1"/>
    <row r="91" spans="1:5" s="13" customFormat="1"/>
    <row r="92" spans="1:5" s="13" customFormat="1"/>
    <row r="93" spans="1:5" s="13" customFormat="1"/>
    <row r="94" spans="1:5" s="13" customFormat="1"/>
    <row r="95" spans="1:5" s="13" customFormat="1"/>
    <row r="96" spans="1:5" s="13" customFormat="1"/>
    <row r="97" s="13" customFormat="1"/>
    <row r="98" s="13" customFormat="1"/>
    <row r="99" s="13" customFormat="1"/>
    <row r="100" s="13" customFormat="1"/>
    <row r="101" s="13" customFormat="1"/>
    <row r="102" s="13" customFormat="1"/>
    <row r="103" s="13" customFormat="1"/>
    <row r="104" s="13" customFormat="1"/>
    <row r="105" s="13" customFormat="1"/>
    <row r="106" s="13" customFormat="1"/>
    <row r="107" s="13" customFormat="1"/>
    <row r="108" s="13" customFormat="1"/>
    <row r="109" s="13" customFormat="1"/>
    <row r="110" s="13" customFormat="1"/>
    <row r="111" s="13" customFormat="1"/>
    <row r="112" s="13" customFormat="1"/>
    <row r="113" s="13" customFormat="1"/>
    <row r="114" s="13" customFormat="1"/>
    <row r="115" s="13" customFormat="1"/>
    <row r="116" s="13" customFormat="1"/>
    <row r="117" s="13" customFormat="1"/>
    <row r="118" s="13" customFormat="1"/>
    <row r="119" s="13" customFormat="1"/>
    <row r="120" s="13" customFormat="1"/>
    <row r="121" s="13" customFormat="1"/>
    <row r="122" s="13" customFormat="1"/>
    <row r="123" s="13" customFormat="1"/>
    <row r="124" s="13" customFormat="1"/>
    <row r="125" s="13" customFormat="1"/>
    <row r="126" s="13" customFormat="1"/>
    <row r="127" s="13" customFormat="1"/>
    <row r="128" s="13" customFormat="1"/>
  </sheetData>
  <sheetProtection algorithmName="SHA-512" hashValue="vXFEHlLHh+iukT4wBPr1SEx06w48oXtiTW+ajLJaGErd4BQXLtW0iWxtn5d5gpddnQzuDPPZI75zW6qBsV2E0A==" saltValue="i5l8B2uSna+nHpLBEI6vFw==" spinCount="100000" sheet="1" objects="1" scenarios="1" formatRows="0" selectLockedCells="1"/>
  <mergeCells count="31">
    <mergeCell ref="D19:G19"/>
    <mergeCell ref="C40:G40"/>
    <mergeCell ref="C43:G43"/>
    <mergeCell ref="D3:G3"/>
    <mergeCell ref="D4:G4"/>
    <mergeCell ref="D8:G8"/>
    <mergeCell ref="D11:G11"/>
    <mergeCell ref="D12:G12"/>
    <mergeCell ref="D13:G13"/>
    <mergeCell ref="D14:G14"/>
    <mergeCell ref="D15:G15"/>
    <mergeCell ref="D16:G16"/>
    <mergeCell ref="D17:G17"/>
    <mergeCell ref="D18:G18"/>
    <mergeCell ref="D31:G31"/>
    <mergeCell ref="D20:G20"/>
    <mergeCell ref="D21:G21"/>
    <mergeCell ref="D22:G22"/>
    <mergeCell ref="D23:G23"/>
    <mergeCell ref="D24:G24"/>
    <mergeCell ref="D25:G25"/>
    <mergeCell ref="D26:G26"/>
    <mergeCell ref="D27:G27"/>
    <mergeCell ref="D28:G28"/>
    <mergeCell ref="D29:G29"/>
    <mergeCell ref="D30:G30"/>
    <mergeCell ref="D32:G32"/>
    <mergeCell ref="D33:G33"/>
    <mergeCell ref="D34:G34"/>
    <mergeCell ref="D35:G35"/>
    <mergeCell ref="D36:G36"/>
  </mergeCells>
  <printOptions horizontalCentered="1"/>
  <pageMargins left="0.25" right="0.25" top="1" bottom="1" header="0.3" footer="0.3"/>
  <pageSetup scale="80" orientation="portrait" r:id="rId1"/>
  <headerFooter>
    <oddHeader>&amp;C&amp;"-,Bold"&amp;14
AMMUNITION DATA CARD&amp;R&amp;10
DD FORM 1650, AUG 96
Page &amp;P of &amp;N</oddHeader>
    <oddFooter>&amp;L&amp;9&amp;F&amp;C&amp;9Page &amp;P of &amp;N&amp;R&amp;9&amp;A</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7">
    <tabColor rgb="FFFFFF00"/>
  </sheetPr>
  <dimension ref="A1:S762"/>
  <sheetViews>
    <sheetView zoomScale="90" zoomScaleNormal="90" workbookViewId="0">
      <pane ySplit="13" topLeftCell="A14" activePane="bottomLeft" state="frozenSplit"/>
      <selection pane="bottomLeft" activeCell="A15" sqref="A15"/>
    </sheetView>
  </sheetViews>
  <sheetFormatPr defaultColWidth="9.1796875" defaultRowHeight="13"/>
  <cols>
    <col min="1" max="1" width="14.54296875" style="37" customWidth="1"/>
    <col min="2" max="16" width="17.54296875" style="37" customWidth="1"/>
    <col min="17" max="17" width="18.54296875" style="37" customWidth="1"/>
    <col min="18" max="18" width="26.7265625" style="37" customWidth="1"/>
    <col min="19" max="19" width="23" style="37" customWidth="1"/>
    <col min="20" max="16384" width="9.1796875" style="37"/>
  </cols>
  <sheetData>
    <row r="1" spans="1:19">
      <c r="A1" s="1143">
        <f>'3.0 PAL 128'!J7</f>
        <v>0</v>
      </c>
      <c r="B1" s="1143"/>
      <c r="C1" s="1143"/>
      <c r="D1" s="1143"/>
    </row>
    <row r="2" spans="1:19">
      <c r="A2" s="1143"/>
      <c r="B2" s="1143"/>
      <c r="C2" s="1143"/>
      <c r="D2" s="1143"/>
    </row>
    <row r="3" spans="1:19">
      <c r="A3" s="1143"/>
      <c r="B3" s="1143"/>
      <c r="C3" s="1143"/>
      <c r="D3" s="1143"/>
    </row>
    <row r="4" spans="1:19" ht="14.5">
      <c r="A4" s="36"/>
      <c r="C4" s="36"/>
      <c r="F4" s="45" t="s">
        <v>114</v>
      </c>
      <c r="N4" s="375" t="s">
        <v>457</v>
      </c>
      <c r="O4" s="376" t="s">
        <v>446</v>
      </c>
      <c r="P4" s="144"/>
      <c r="Q4" s="144" t="s">
        <v>453</v>
      </c>
    </row>
    <row r="5" spans="1:19" ht="14.5">
      <c r="A5" s="44" t="s">
        <v>9</v>
      </c>
      <c r="B5" s="1172">
        <f>'3.0 PAL 128'!J10</f>
        <v>0</v>
      </c>
      <c r="C5" s="1172"/>
      <c r="F5" s="45" t="s">
        <v>113</v>
      </c>
      <c r="H5" s="1170"/>
      <c r="I5" s="1170"/>
      <c r="N5" s="368"/>
      <c r="O5" s="376" t="s">
        <v>447</v>
      </c>
      <c r="P5" s="144"/>
      <c r="Q5" s="144" t="s">
        <v>451</v>
      </c>
    </row>
    <row r="6" spans="1:19" ht="14.5">
      <c r="A6" s="44" t="s">
        <v>19</v>
      </c>
      <c r="B6" s="1173">
        <f>'3.0 PAL 128'!J8</f>
        <v>0</v>
      </c>
      <c r="C6" s="1173"/>
      <c r="F6" s="45" t="s">
        <v>19</v>
      </c>
      <c r="H6" s="1171"/>
      <c r="I6" s="1171"/>
      <c r="N6" s="368"/>
      <c r="O6" s="376" t="s">
        <v>448</v>
      </c>
      <c r="P6" s="144"/>
      <c r="Q6" s="144" t="s">
        <v>452</v>
      </c>
    </row>
    <row r="7" spans="1:19" ht="14.5">
      <c r="A7" s="44" t="s">
        <v>20</v>
      </c>
      <c r="B7" s="1172">
        <f>'3.0 PAL 128'!D9</f>
        <v>0</v>
      </c>
      <c r="C7" s="1172"/>
      <c r="F7" s="45" t="s">
        <v>20</v>
      </c>
      <c r="H7" s="1171"/>
      <c r="I7" s="1171"/>
      <c r="N7" s="368"/>
      <c r="O7" s="376" t="s">
        <v>449</v>
      </c>
      <c r="P7" s="144"/>
      <c r="Q7" s="111" t="s">
        <v>454</v>
      </c>
    </row>
    <row r="8" spans="1:19" ht="14.5">
      <c r="A8" s="38"/>
      <c r="C8" s="36"/>
      <c r="D8" s="36"/>
      <c r="N8" s="368"/>
      <c r="O8" s="376" t="s">
        <v>450</v>
      </c>
      <c r="P8" s="144"/>
      <c r="Q8" s="144"/>
    </row>
    <row r="9" spans="1:19" s="36" customFormat="1" ht="21">
      <c r="A9" s="39" t="s">
        <v>112</v>
      </c>
    </row>
    <row r="10" spans="1:19" s="36" customFormat="1" ht="12.75" customHeight="1">
      <c r="A10" s="1164" t="s">
        <v>115</v>
      </c>
      <c r="B10" s="40" t="s">
        <v>116</v>
      </c>
      <c r="C10" s="40" t="s">
        <v>116</v>
      </c>
      <c r="D10" s="40" t="s">
        <v>116</v>
      </c>
      <c r="E10" s="40" t="s">
        <v>116</v>
      </c>
      <c r="F10" s="40" t="s">
        <v>116</v>
      </c>
      <c r="G10" s="40" t="s">
        <v>116</v>
      </c>
      <c r="H10" s="40" t="s">
        <v>116</v>
      </c>
      <c r="I10" s="40" t="s">
        <v>116</v>
      </c>
      <c r="J10" s="40" t="s">
        <v>116</v>
      </c>
      <c r="K10" s="40" t="s">
        <v>116</v>
      </c>
      <c r="L10" s="40" t="s">
        <v>116</v>
      </c>
      <c r="M10" s="40" t="s">
        <v>116</v>
      </c>
      <c r="N10" s="40" t="s">
        <v>116</v>
      </c>
      <c r="O10" s="40" t="s">
        <v>116</v>
      </c>
      <c r="P10" s="40" t="s">
        <v>116</v>
      </c>
      <c r="Q10" s="1165" t="s">
        <v>459</v>
      </c>
      <c r="R10" s="1165" t="s">
        <v>692</v>
      </c>
      <c r="S10" s="1164" t="s">
        <v>458</v>
      </c>
    </row>
    <row r="11" spans="1:19" s="36" customFormat="1">
      <c r="A11" s="1164"/>
      <c r="B11" s="41" t="s">
        <v>109</v>
      </c>
      <c r="C11" s="41" t="s">
        <v>109</v>
      </c>
      <c r="D11" s="41" t="s">
        <v>109</v>
      </c>
      <c r="E11" s="41" t="s">
        <v>109</v>
      </c>
      <c r="F11" s="41" t="s">
        <v>109</v>
      </c>
      <c r="G11" s="41" t="s">
        <v>109</v>
      </c>
      <c r="H11" s="41" t="s">
        <v>109</v>
      </c>
      <c r="I11" s="41" t="s">
        <v>109</v>
      </c>
      <c r="J11" s="41" t="s">
        <v>109</v>
      </c>
      <c r="K11" s="41" t="s">
        <v>109</v>
      </c>
      <c r="L11" s="41" t="s">
        <v>109</v>
      </c>
      <c r="M11" s="41" t="s">
        <v>109</v>
      </c>
      <c r="N11" s="41" t="s">
        <v>109</v>
      </c>
      <c r="O11" s="41" t="s">
        <v>109</v>
      </c>
      <c r="P11" s="41" t="s">
        <v>109</v>
      </c>
      <c r="Q11" s="1166"/>
      <c r="R11" s="1166"/>
      <c r="S11" s="1164"/>
    </row>
    <row r="12" spans="1:19" s="43" customFormat="1">
      <c r="A12" s="1164"/>
      <c r="B12" s="42" t="s">
        <v>110</v>
      </c>
      <c r="C12" s="42" t="s">
        <v>110</v>
      </c>
      <c r="D12" s="42" t="s">
        <v>110</v>
      </c>
      <c r="E12" s="42" t="s">
        <v>110</v>
      </c>
      <c r="F12" s="42" t="s">
        <v>110</v>
      </c>
      <c r="G12" s="42" t="s">
        <v>110</v>
      </c>
      <c r="H12" s="42" t="s">
        <v>110</v>
      </c>
      <c r="I12" s="42" t="s">
        <v>110</v>
      </c>
      <c r="J12" s="42" t="s">
        <v>110</v>
      </c>
      <c r="K12" s="42" t="s">
        <v>110</v>
      </c>
      <c r="L12" s="42" t="s">
        <v>110</v>
      </c>
      <c r="M12" s="42" t="s">
        <v>110</v>
      </c>
      <c r="N12" s="42" t="s">
        <v>110</v>
      </c>
      <c r="O12" s="42" t="s">
        <v>110</v>
      </c>
      <c r="P12" s="42" t="s">
        <v>110</v>
      </c>
      <c r="Q12" s="1167"/>
      <c r="R12" s="1167"/>
      <c r="S12" s="1164"/>
    </row>
    <row r="13" spans="1:19" s="36" customFormat="1" ht="15" customHeight="1">
      <c r="A13" s="1168" t="s">
        <v>455</v>
      </c>
      <c r="B13" s="1169"/>
      <c r="C13" s="1169"/>
      <c r="D13" s="1169"/>
      <c r="E13" s="1169"/>
      <c r="F13" s="1169"/>
      <c r="G13" s="1169"/>
      <c r="H13" s="1169"/>
      <c r="I13" s="1169"/>
      <c r="J13" s="1169"/>
      <c r="K13" s="1169"/>
      <c r="L13" s="1169"/>
      <c r="M13" s="1169"/>
      <c r="N13" s="1169"/>
      <c r="O13" s="1169"/>
      <c r="P13" s="1169"/>
      <c r="Q13" s="1169"/>
      <c r="R13" s="1169"/>
      <c r="S13" s="128"/>
    </row>
    <row r="14" spans="1:19" s="36" customFormat="1">
      <c r="A14" s="28">
        <v>1</v>
      </c>
      <c r="B14" s="28"/>
      <c r="C14" s="28"/>
      <c r="D14" s="28"/>
      <c r="E14" s="28"/>
      <c r="F14" s="28"/>
      <c r="G14" s="28"/>
      <c r="H14" s="28"/>
      <c r="I14" s="28"/>
      <c r="J14" s="28"/>
      <c r="K14" s="28"/>
      <c r="L14" s="28"/>
      <c r="M14" s="28"/>
      <c r="N14" s="28"/>
      <c r="O14" s="28"/>
      <c r="P14" s="28"/>
      <c r="Q14" s="28"/>
      <c r="R14" s="508"/>
      <c r="S14" s="508"/>
    </row>
    <row r="15" spans="1:19" s="36" customFormat="1">
      <c r="A15" s="29"/>
      <c r="B15" s="29"/>
      <c r="C15" s="29"/>
      <c r="D15" s="29"/>
      <c r="E15" s="29"/>
      <c r="F15" s="29"/>
      <c r="G15" s="29"/>
      <c r="H15" s="29"/>
      <c r="I15" s="29"/>
      <c r="J15" s="29"/>
      <c r="K15" s="29"/>
      <c r="L15" s="29"/>
      <c r="M15" s="29"/>
      <c r="N15" s="29"/>
      <c r="O15" s="29"/>
      <c r="P15" s="29"/>
      <c r="Q15" s="29"/>
      <c r="R15" s="508"/>
      <c r="S15" s="508"/>
    </row>
    <row r="16" spans="1:19" s="36" customFormat="1">
      <c r="A16" s="29"/>
      <c r="B16" s="29"/>
      <c r="C16" s="29"/>
      <c r="D16" s="29"/>
      <c r="E16" s="29"/>
      <c r="F16" s="29"/>
      <c r="G16" s="29"/>
      <c r="H16" s="29"/>
      <c r="I16" s="29"/>
      <c r="J16" s="29"/>
      <c r="K16" s="29"/>
      <c r="L16" s="29"/>
      <c r="M16" s="29"/>
      <c r="N16" s="29"/>
      <c r="O16" s="29"/>
      <c r="P16" s="29"/>
      <c r="Q16" s="29"/>
      <c r="R16" s="508"/>
      <c r="S16" s="508"/>
    </row>
    <row r="17" spans="1:19" s="36" customFormat="1">
      <c r="A17" s="29"/>
      <c r="B17" s="29"/>
      <c r="C17" s="29"/>
      <c r="D17" s="29"/>
      <c r="E17" s="29"/>
      <c r="F17" s="29"/>
      <c r="G17" s="29"/>
      <c r="H17" s="29"/>
      <c r="I17" s="29"/>
      <c r="J17" s="29"/>
      <c r="K17" s="29"/>
      <c r="L17" s="29"/>
      <c r="M17" s="29"/>
      <c r="N17" s="29"/>
      <c r="O17" s="29"/>
      <c r="P17" s="29"/>
      <c r="Q17" s="29"/>
      <c r="R17" s="508"/>
      <c r="S17" s="508"/>
    </row>
    <row r="18" spans="1:19" s="36" customFormat="1">
      <c r="A18" s="29"/>
      <c r="B18" s="29"/>
      <c r="C18" s="29"/>
      <c r="D18" s="29"/>
      <c r="E18" s="29"/>
      <c r="F18" s="29"/>
      <c r="G18" s="29"/>
      <c r="H18" s="29"/>
      <c r="I18" s="29"/>
      <c r="J18" s="29"/>
      <c r="K18" s="29"/>
      <c r="L18" s="29"/>
      <c r="M18" s="29"/>
      <c r="N18" s="29"/>
      <c r="O18" s="29"/>
      <c r="P18" s="29"/>
      <c r="Q18" s="29"/>
      <c r="R18" s="501"/>
      <c r="S18" s="501"/>
    </row>
    <row r="19" spans="1:19" s="36" customFormat="1">
      <c r="A19" s="29"/>
      <c r="B19" s="29"/>
      <c r="C19" s="29"/>
      <c r="D19" s="29"/>
      <c r="E19" s="29"/>
      <c r="F19" s="29"/>
      <c r="G19" s="29"/>
      <c r="H19" s="29"/>
      <c r="I19" s="29"/>
      <c r="J19" s="29"/>
      <c r="K19" s="29"/>
      <c r="L19" s="29"/>
      <c r="M19" s="29"/>
      <c r="N19" s="29"/>
      <c r="O19" s="29"/>
      <c r="P19" s="29"/>
      <c r="Q19" s="29"/>
      <c r="R19" s="501"/>
      <c r="S19" s="501"/>
    </row>
    <row r="20" spans="1:19" s="36" customFormat="1">
      <c r="A20" s="29"/>
      <c r="B20" s="29"/>
      <c r="C20" s="29"/>
      <c r="D20" s="29"/>
      <c r="E20" s="29"/>
      <c r="F20" s="29"/>
      <c r="G20" s="29"/>
      <c r="H20" s="29"/>
      <c r="I20" s="29"/>
      <c r="J20" s="29"/>
      <c r="K20" s="29"/>
      <c r="L20" s="29"/>
      <c r="M20" s="29"/>
      <c r="N20" s="29"/>
      <c r="O20" s="29"/>
      <c r="P20" s="29"/>
      <c r="Q20" s="29"/>
      <c r="R20" s="501"/>
      <c r="S20" s="501"/>
    </row>
    <row r="21" spans="1:19" s="36" customFormat="1">
      <c r="A21" s="29"/>
      <c r="B21" s="29"/>
      <c r="C21" s="29"/>
      <c r="D21" s="29"/>
      <c r="E21" s="29"/>
      <c r="F21" s="29"/>
      <c r="G21" s="29"/>
      <c r="H21" s="29"/>
      <c r="I21" s="29"/>
      <c r="J21" s="29"/>
      <c r="K21" s="29"/>
      <c r="L21" s="29"/>
      <c r="M21" s="29"/>
      <c r="N21" s="29"/>
      <c r="O21" s="29"/>
      <c r="P21" s="29"/>
      <c r="Q21" s="29"/>
      <c r="R21" s="501"/>
      <c r="S21" s="501"/>
    </row>
    <row r="22" spans="1:19" s="36" customFormat="1">
      <c r="A22" s="29"/>
      <c r="B22" s="29"/>
      <c r="C22" s="29"/>
      <c r="D22" s="29"/>
      <c r="E22" s="29"/>
      <c r="F22" s="29"/>
      <c r="G22" s="29"/>
      <c r="H22" s="29"/>
      <c r="I22" s="29"/>
      <c r="J22" s="29"/>
      <c r="K22" s="29"/>
      <c r="L22" s="29"/>
      <c r="M22" s="29"/>
      <c r="N22" s="29"/>
      <c r="O22" s="29"/>
      <c r="P22" s="29"/>
      <c r="Q22" s="29"/>
      <c r="R22" s="501"/>
      <c r="S22" s="501"/>
    </row>
    <row r="23" spans="1:19" s="36" customFormat="1">
      <c r="A23" s="29"/>
      <c r="B23" s="29"/>
      <c r="C23" s="29"/>
      <c r="D23" s="29"/>
      <c r="E23" s="29"/>
      <c r="F23" s="29"/>
      <c r="G23" s="29"/>
      <c r="H23" s="29"/>
      <c r="I23" s="29"/>
      <c r="J23" s="29"/>
      <c r="K23" s="29"/>
      <c r="L23" s="29"/>
      <c r="M23" s="29"/>
      <c r="N23" s="29"/>
      <c r="O23" s="29"/>
      <c r="P23" s="29"/>
      <c r="Q23" s="29"/>
      <c r="R23" s="501"/>
      <c r="S23" s="501"/>
    </row>
    <row r="24" spans="1:19" s="36" customFormat="1">
      <c r="A24" s="29"/>
      <c r="B24" s="29"/>
      <c r="C24" s="29"/>
      <c r="D24" s="29"/>
      <c r="E24" s="29"/>
      <c r="F24" s="29"/>
      <c r="G24" s="29"/>
      <c r="H24" s="29"/>
      <c r="I24" s="29"/>
      <c r="J24" s="29"/>
      <c r="K24" s="29"/>
      <c r="L24" s="29"/>
      <c r="M24" s="29"/>
      <c r="N24" s="29"/>
      <c r="O24" s="29"/>
      <c r="P24" s="29"/>
      <c r="Q24" s="29"/>
      <c r="R24" s="501"/>
      <c r="S24" s="501"/>
    </row>
    <row r="25" spans="1:19" s="36" customFormat="1">
      <c r="A25" s="29"/>
      <c r="B25" s="29"/>
      <c r="C25" s="29"/>
      <c r="D25" s="29"/>
      <c r="E25" s="29"/>
      <c r="F25" s="29"/>
      <c r="G25" s="29"/>
      <c r="H25" s="29"/>
      <c r="I25" s="29"/>
      <c r="J25" s="29"/>
      <c r="K25" s="29"/>
      <c r="L25" s="29"/>
      <c r="M25" s="29"/>
      <c r="N25" s="29"/>
      <c r="O25" s="29"/>
      <c r="P25" s="29"/>
      <c r="Q25" s="29"/>
      <c r="R25" s="501"/>
      <c r="S25" s="501"/>
    </row>
    <row r="26" spans="1:19" s="36" customFormat="1">
      <c r="A26" s="29"/>
      <c r="B26" s="29"/>
      <c r="C26" s="29"/>
      <c r="D26" s="29"/>
      <c r="E26" s="29"/>
      <c r="F26" s="29"/>
      <c r="G26" s="29"/>
      <c r="H26" s="29"/>
      <c r="I26" s="29"/>
      <c r="J26" s="29"/>
      <c r="K26" s="29"/>
      <c r="L26" s="29"/>
      <c r="M26" s="29"/>
      <c r="N26" s="29"/>
      <c r="O26" s="29"/>
      <c r="P26" s="29"/>
      <c r="Q26" s="29"/>
      <c r="R26" s="501"/>
      <c r="S26" s="501"/>
    </row>
    <row r="27" spans="1:19" s="36" customFormat="1">
      <c r="A27" s="29"/>
      <c r="B27" s="29"/>
      <c r="C27" s="29"/>
      <c r="D27" s="29"/>
      <c r="E27" s="29"/>
      <c r="F27" s="29"/>
      <c r="G27" s="29"/>
      <c r="H27" s="29"/>
      <c r="I27" s="29"/>
      <c r="J27" s="29"/>
      <c r="K27" s="29"/>
      <c r="L27" s="29"/>
      <c r="M27" s="29"/>
      <c r="N27" s="29"/>
      <c r="O27" s="29"/>
      <c r="P27" s="29"/>
      <c r="Q27" s="29"/>
      <c r="R27" s="501"/>
      <c r="S27" s="501"/>
    </row>
    <row r="28" spans="1:19" s="36" customFormat="1">
      <c r="A28" s="29"/>
      <c r="B28" s="29"/>
      <c r="C28" s="29"/>
      <c r="D28" s="29"/>
      <c r="E28" s="29"/>
      <c r="F28" s="29"/>
      <c r="G28" s="29"/>
      <c r="H28" s="29"/>
      <c r="I28" s="29"/>
      <c r="J28" s="29"/>
      <c r="K28" s="29"/>
      <c r="L28" s="29"/>
      <c r="M28" s="29"/>
      <c r="N28" s="29"/>
      <c r="O28" s="29"/>
      <c r="P28" s="29"/>
      <c r="Q28" s="29"/>
      <c r="R28" s="501"/>
      <c r="S28" s="501"/>
    </row>
    <row r="29" spans="1:19" s="36" customFormat="1">
      <c r="A29" s="29"/>
      <c r="B29" s="29"/>
      <c r="C29" s="29"/>
      <c r="D29" s="29"/>
      <c r="E29" s="29"/>
      <c r="F29" s="29"/>
      <c r="G29" s="29"/>
      <c r="H29" s="29"/>
      <c r="I29" s="29"/>
      <c r="J29" s="29"/>
      <c r="K29" s="29"/>
      <c r="L29" s="29"/>
      <c r="M29" s="29"/>
      <c r="N29" s="29"/>
      <c r="O29" s="29"/>
      <c r="P29" s="29"/>
      <c r="Q29" s="29"/>
      <c r="R29" s="501"/>
      <c r="S29" s="501"/>
    </row>
    <row r="30" spans="1:19" s="36" customFormat="1">
      <c r="A30" s="29"/>
      <c r="B30" s="29"/>
      <c r="C30" s="29"/>
      <c r="D30" s="29"/>
      <c r="E30" s="29"/>
      <c r="F30" s="29"/>
      <c r="G30" s="29"/>
      <c r="H30" s="29"/>
      <c r="I30" s="29"/>
      <c r="J30" s="29"/>
      <c r="K30" s="29"/>
      <c r="L30" s="29"/>
      <c r="M30" s="29"/>
      <c r="N30" s="29"/>
      <c r="O30" s="29"/>
      <c r="P30" s="29"/>
      <c r="Q30" s="29"/>
      <c r="R30" s="501"/>
      <c r="S30" s="501"/>
    </row>
    <row r="31" spans="1:19" s="36" customFormat="1">
      <c r="A31" s="29"/>
      <c r="B31" s="29"/>
      <c r="C31" s="29"/>
      <c r="D31" s="29"/>
      <c r="E31" s="29"/>
      <c r="F31" s="29"/>
      <c r="G31" s="29"/>
      <c r="H31" s="29"/>
      <c r="I31" s="29"/>
      <c r="J31" s="29"/>
      <c r="K31" s="29"/>
      <c r="L31" s="29"/>
      <c r="M31" s="29"/>
      <c r="N31" s="29"/>
      <c r="O31" s="29"/>
      <c r="P31" s="29"/>
      <c r="Q31" s="29"/>
      <c r="R31" s="501"/>
      <c r="S31" s="501"/>
    </row>
    <row r="32" spans="1:19" s="36" customFormat="1">
      <c r="A32" s="29"/>
      <c r="B32" s="29"/>
      <c r="C32" s="29"/>
      <c r="D32" s="29"/>
      <c r="E32" s="29"/>
      <c r="F32" s="29"/>
      <c r="G32" s="29"/>
      <c r="H32" s="29"/>
      <c r="I32" s="29"/>
      <c r="J32" s="29"/>
      <c r="K32" s="29"/>
      <c r="L32" s="29"/>
      <c r="M32" s="29"/>
      <c r="N32" s="29"/>
      <c r="O32" s="29"/>
      <c r="P32" s="29"/>
      <c r="Q32" s="29"/>
      <c r="R32" s="501"/>
      <c r="S32" s="501"/>
    </row>
    <row r="33" spans="1:19" s="36" customFormat="1">
      <c r="A33" s="29"/>
      <c r="B33" s="29"/>
      <c r="C33" s="29"/>
      <c r="D33" s="29"/>
      <c r="E33" s="29"/>
      <c r="F33" s="29"/>
      <c r="G33" s="29"/>
      <c r="H33" s="29"/>
      <c r="I33" s="29"/>
      <c r="J33" s="29"/>
      <c r="K33" s="29"/>
      <c r="L33" s="29"/>
      <c r="M33" s="29"/>
      <c r="N33" s="29"/>
      <c r="O33" s="29"/>
      <c r="P33" s="29"/>
      <c r="Q33" s="29"/>
      <c r="R33" s="501"/>
      <c r="S33" s="501"/>
    </row>
    <row r="34" spans="1:19" s="36" customFormat="1">
      <c r="A34" s="29"/>
      <c r="B34" s="29"/>
      <c r="C34" s="29"/>
      <c r="D34" s="29"/>
      <c r="E34" s="29"/>
      <c r="F34" s="29"/>
      <c r="G34" s="29"/>
      <c r="H34" s="29"/>
      <c r="I34" s="29"/>
      <c r="J34" s="29"/>
      <c r="K34" s="29"/>
      <c r="L34" s="29"/>
      <c r="M34" s="29"/>
      <c r="N34" s="29"/>
      <c r="O34" s="29"/>
      <c r="P34" s="29"/>
      <c r="Q34" s="29"/>
      <c r="R34" s="501"/>
      <c r="S34" s="501"/>
    </row>
    <row r="35" spans="1:19" s="36" customFormat="1">
      <c r="A35" s="29"/>
      <c r="B35" s="29"/>
      <c r="C35" s="29"/>
      <c r="D35" s="29"/>
      <c r="E35" s="29"/>
      <c r="F35" s="29"/>
      <c r="G35" s="29"/>
      <c r="H35" s="29"/>
      <c r="I35" s="29"/>
      <c r="J35" s="29"/>
      <c r="K35" s="29"/>
      <c r="L35" s="29"/>
      <c r="M35" s="29"/>
      <c r="N35" s="29"/>
      <c r="O35" s="29"/>
      <c r="P35" s="29"/>
      <c r="Q35" s="29"/>
      <c r="R35" s="501"/>
      <c r="S35" s="501"/>
    </row>
    <row r="36" spans="1:19" s="36" customFormat="1">
      <c r="A36" s="29"/>
      <c r="B36" s="29"/>
      <c r="C36" s="29"/>
      <c r="D36" s="29"/>
      <c r="E36" s="29"/>
      <c r="F36" s="29"/>
      <c r="G36" s="29"/>
      <c r="H36" s="29"/>
      <c r="I36" s="29"/>
      <c r="J36" s="29"/>
      <c r="K36" s="29"/>
      <c r="L36" s="29"/>
      <c r="M36" s="29"/>
      <c r="N36" s="29"/>
      <c r="O36" s="29"/>
      <c r="P36" s="29"/>
      <c r="Q36" s="29"/>
      <c r="R36" s="501"/>
      <c r="S36" s="501"/>
    </row>
    <row r="37" spans="1:19" s="36" customFormat="1">
      <c r="A37" s="29"/>
      <c r="B37" s="29"/>
      <c r="C37" s="29"/>
      <c r="D37" s="29"/>
      <c r="E37" s="29"/>
      <c r="F37" s="29"/>
      <c r="G37" s="29"/>
      <c r="H37" s="29"/>
      <c r="I37" s="29"/>
      <c r="J37" s="29"/>
      <c r="K37" s="29"/>
      <c r="L37" s="29"/>
      <c r="M37" s="29"/>
      <c r="N37" s="29"/>
      <c r="O37" s="29"/>
      <c r="P37" s="29"/>
      <c r="Q37" s="29"/>
      <c r="R37" s="501"/>
      <c r="S37" s="501"/>
    </row>
    <row r="38" spans="1:19" s="36" customFormat="1">
      <c r="A38" s="29"/>
      <c r="B38" s="29"/>
      <c r="C38" s="29"/>
      <c r="D38" s="29"/>
      <c r="E38" s="29"/>
      <c r="F38" s="29"/>
      <c r="G38" s="29"/>
      <c r="H38" s="29"/>
      <c r="I38" s="29"/>
      <c r="J38" s="29"/>
      <c r="K38" s="29"/>
      <c r="L38" s="29"/>
      <c r="M38" s="29"/>
      <c r="N38" s="29"/>
      <c r="O38" s="29"/>
      <c r="P38" s="29"/>
      <c r="Q38" s="29"/>
      <c r="R38" s="501"/>
      <c r="S38" s="501"/>
    </row>
    <row r="39" spans="1:19" s="36" customFormat="1">
      <c r="A39" s="29"/>
      <c r="B39" s="29"/>
      <c r="C39" s="29"/>
      <c r="D39" s="29"/>
      <c r="E39" s="29"/>
      <c r="F39" s="29"/>
      <c r="G39" s="29"/>
      <c r="H39" s="29"/>
      <c r="I39" s="29"/>
      <c r="J39" s="29"/>
      <c r="K39" s="29"/>
      <c r="L39" s="29"/>
      <c r="M39" s="29"/>
      <c r="N39" s="29"/>
      <c r="O39" s="29"/>
      <c r="P39" s="29"/>
      <c r="Q39" s="29"/>
      <c r="R39" s="501"/>
      <c r="S39" s="501"/>
    </row>
    <row r="40" spans="1:19" s="36" customFormat="1">
      <c r="A40" s="29"/>
      <c r="B40" s="29"/>
      <c r="C40" s="29"/>
      <c r="D40" s="29"/>
      <c r="E40" s="29"/>
      <c r="F40" s="29"/>
      <c r="G40" s="29"/>
      <c r="H40" s="29"/>
      <c r="I40" s="29"/>
      <c r="J40" s="29"/>
      <c r="K40" s="29"/>
      <c r="L40" s="29"/>
      <c r="M40" s="29"/>
      <c r="N40" s="29"/>
      <c r="O40" s="29"/>
      <c r="P40" s="29"/>
      <c r="Q40" s="29"/>
      <c r="R40" s="501"/>
      <c r="S40" s="501"/>
    </row>
    <row r="41" spans="1:19" s="36" customFormat="1">
      <c r="A41" s="29"/>
      <c r="B41" s="29"/>
      <c r="C41" s="29"/>
      <c r="D41" s="29"/>
      <c r="E41" s="29"/>
      <c r="F41" s="29"/>
      <c r="G41" s="29"/>
      <c r="H41" s="29"/>
      <c r="I41" s="29"/>
      <c r="J41" s="29"/>
      <c r="K41" s="29"/>
      <c r="L41" s="29"/>
      <c r="M41" s="29"/>
      <c r="N41" s="29"/>
      <c r="O41" s="29"/>
      <c r="P41" s="29"/>
      <c r="Q41" s="29"/>
      <c r="R41" s="501"/>
      <c r="S41" s="501"/>
    </row>
    <row r="42" spans="1:19" s="36" customFormat="1">
      <c r="A42" s="29"/>
      <c r="B42" s="29"/>
      <c r="C42" s="29"/>
      <c r="D42" s="29"/>
      <c r="E42" s="29"/>
      <c r="F42" s="29"/>
      <c r="G42" s="29"/>
      <c r="H42" s="29"/>
      <c r="I42" s="29"/>
      <c r="J42" s="29"/>
      <c r="K42" s="29"/>
      <c r="L42" s="29"/>
      <c r="M42" s="29"/>
      <c r="N42" s="29"/>
      <c r="O42" s="29"/>
      <c r="P42" s="29"/>
      <c r="Q42" s="29"/>
      <c r="R42" s="501"/>
      <c r="S42" s="501"/>
    </row>
    <row r="43" spans="1:19" s="36" customFormat="1">
      <c r="A43" s="29"/>
      <c r="B43" s="29"/>
      <c r="C43" s="29"/>
      <c r="D43" s="29"/>
      <c r="E43" s="29"/>
      <c r="F43" s="29"/>
      <c r="G43" s="29"/>
      <c r="H43" s="29"/>
      <c r="I43" s="29"/>
      <c r="J43" s="29"/>
      <c r="K43" s="29"/>
      <c r="L43" s="29"/>
      <c r="M43" s="29"/>
      <c r="N43" s="29"/>
      <c r="O43" s="29"/>
      <c r="P43" s="29"/>
      <c r="Q43" s="29"/>
      <c r="R43" s="501"/>
      <c r="S43" s="501"/>
    </row>
    <row r="44" spans="1:19" s="36" customFormat="1">
      <c r="A44" s="29"/>
      <c r="B44" s="29"/>
      <c r="C44" s="29"/>
      <c r="D44" s="29"/>
      <c r="E44" s="29"/>
      <c r="F44" s="29"/>
      <c r="G44" s="29"/>
      <c r="H44" s="29"/>
      <c r="I44" s="29"/>
      <c r="J44" s="29"/>
      <c r="K44" s="29"/>
      <c r="L44" s="29"/>
      <c r="M44" s="29"/>
      <c r="N44" s="29"/>
      <c r="O44" s="29"/>
      <c r="P44" s="29"/>
      <c r="Q44" s="29"/>
      <c r="R44" s="501"/>
      <c r="S44" s="501"/>
    </row>
    <row r="45" spans="1:19" s="36" customFormat="1">
      <c r="A45" s="29"/>
      <c r="B45" s="29"/>
      <c r="C45" s="29"/>
      <c r="D45" s="29"/>
      <c r="E45" s="29"/>
      <c r="F45" s="29"/>
      <c r="G45" s="29"/>
      <c r="H45" s="29"/>
      <c r="I45" s="29"/>
      <c r="J45" s="29"/>
      <c r="K45" s="29"/>
      <c r="L45" s="29"/>
      <c r="M45" s="29"/>
      <c r="N45" s="29"/>
      <c r="O45" s="29"/>
      <c r="P45" s="29"/>
      <c r="Q45" s="29"/>
      <c r="R45" s="501"/>
      <c r="S45" s="501"/>
    </row>
    <row r="46" spans="1:19" s="36" customFormat="1">
      <c r="A46" s="29"/>
      <c r="B46" s="29"/>
      <c r="C46" s="29"/>
      <c r="D46" s="29"/>
      <c r="E46" s="29"/>
      <c r="F46" s="29"/>
      <c r="G46" s="29"/>
      <c r="H46" s="29"/>
      <c r="I46" s="29"/>
      <c r="J46" s="29"/>
      <c r="K46" s="29"/>
      <c r="L46" s="29"/>
      <c r="M46" s="29"/>
      <c r="N46" s="29"/>
      <c r="O46" s="29"/>
      <c r="P46" s="29"/>
      <c r="Q46" s="29"/>
      <c r="R46" s="501"/>
      <c r="S46" s="501"/>
    </row>
    <row r="47" spans="1:19" s="36" customFormat="1">
      <c r="A47" s="29"/>
      <c r="B47" s="29"/>
      <c r="C47" s="29"/>
      <c r="D47" s="29"/>
      <c r="E47" s="29"/>
      <c r="F47" s="29"/>
      <c r="G47" s="29"/>
      <c r="H47" s="29"/>
      <c r="I47" s="29"/>
      <c r="J47" s="29"/>
      <c r="K47" s="29"/>
      <c r="L47" s="29"/>
      <c r="M47" s="29"/>
      <c r="N47" s="29"/>
      <c r="O47" s="29"/>
      <c r="P47" s="29"/>
      <c r="Q47" s="29"/>
      <c r="R47" s="501"/>
      <c r="S47" s="501"/>
    </row>
    <row r="48" spans="1:19" s="36" customFormat="1">
      <c r="A48" s="29"/>
      <c r="B48" s="29"/>
      <c r="C48" s="29"/>
      <c r="D48" s="29"/>
      <c r="E48" s="29"/>
      <c r="F48" s="29"/>
      <c r="G48" s="29"/>
      <c r="H48" s="29"/>
      <c r="I48" s="29"/>
      <c r="J48" s="29"/>
      <c r="K48" s="29"/>
      <c r="L48" s="29"/>
      <c r="M48" s="29"/>
      <c r="N48" s="29"/>
      <c r="O48" s="29"/>
      <c r="P48" s="29"/>
      <c r="Q48" s="29"/>
      <c r="R48" s="501"/>
      <c r="S48" s="501"/>
    </row>
    <row r="49" spans="1:19" s="36" customFormat="1">
      <c r="A49" s="29"/>
      <c r="B49" s="29"/>
      <c r="C49" s="29"/>
      <c r="D49" s="29"/>
      <c r="E49" s="29"/>
      <c r="F49" s="29"/>
      <c r="G49" s="29"/>
      <c r="H49" s="29"/>
      <c r="I49" s="29"/>
      <c r="J49" s="29"/>
      <c r="K49" s="29"/>
      <c r="L49" s="29"/>
      <c r="M49" s="29"/>
      <c r="N49" s="29"/>
      <c r="O49" s="29"/>
      <c r="P49" s="29"/>
      <c r="Q49" s="29"/>
      <c r="R49" s="501"/>
      <c r="S49" s="501"/>
    </row>
    <row r="50" spans="1:19" s="36" customFormat="1">
      <c r="A50" s="29"/>
      <c r="B50" s="29"/>
      <c r="C50" s="29"/>
      <c r="D50" s="29"/>
      <c r="E50" s="29"/>
      <c r="F50" s="29"/>
      <c r="G50" s="29"/>
      <c r="H50" s="29"/>
      <c r="I50" s="29"/>
      <c r="J50" s="29"/>
      <c r="K50" s="29"/>
      <c r="L50" s="29"/>
      <c r="M50" s="29"/>
      <c r="N50" s="29"/>
      <c r="O50" s="29"/>
      <c r="P50" s="29"/>
      <c r="Q50" s="29"/>
      <c r="R50" s="501"/>
      <c r="S50" s="501"/>
    </row>
    <row r="51" spans="1:19" s="36" customFormat="1">
      <c r="A51" s="29"/>
      <c r="B51" s="29"/>
      <c r="C51" s="29"/>
      <c r="D51" s="29"/>
      <c r="E51" s="29"/>
      <c r="F51" s="29"/>
      <c r="G51" s="29"/>
      <c r="H51" s="29"/>
      <c r="I51" s="29"/>
      <c r="J51" s="29"/>
      <c r="K51" s="29"/>
      <c r="L51" s="29"/>
      <c r="M51" s="29"/>
      <c r="N51" s="29"/>
      <c r="O51" s="29"/>
      <c r="P51" s="29"/>
      <c r="Q51" s="29"/>
      <c r="R51" s="501"/>
      <c r="S51" s="501"/>
    </row>
    <row r="52" spans="1:19" s="36" customFormat="1">
      <c r="A52" s="29"/>
      <c r="B52" s="29"/>
      <c r="C52" s="29"/>
      <c r="D52" s="29"/>
      <c r="E52" s="29"/>
      <c r="F52" s="29"/>
      <c r="G52" s="29"/>
      <c r="H52" s="29"/>
      <c r="I52" s="29"/>
      <c r="J52" s="29"/>
      <c r="K52" s="29"/>
      <c r="L52" s="29"/>
      <c r="M52" s="29"/>
      <c r="N52" s="29"/>
      <c r="O52" s="29"/>
      <c r="P52" s="29"/>
      <c r="Q52" s="29"/>
      <c r="R52" s="501"/>
      <c r="S52" s="501"/>
    </row>
    <row r="53" spans="1:19" s="36" customFormat="1">
      <c r="A53" s="29"/>
      <c r="B53" s="29"/>
      <c r="C53" s="29"/>
      <c r="D53" s="29"/>
      <c r="E53" s="29"/>
      <c r="F53" s="29"/>
      <c r="G53" s="29"/>
      <c r="H53" s="29"/>
      <c r="I53" s="29"/>
      <c r="J53" s="29"/>
      <c r="K53" s="29"/>
      <c r="L53" s="29"/>
      <c r="M53" s="29"/>
      <c r="N53" s="29"/>
      <c r="O53" s="29"/>
      <c r="P53" s="29"/>
      <c r="Q53" s="29"/>
      <c r="R53" s="501"/>
      <c r="S53" s="501"/>
    </row>
    <row r="54" spans="1:19" s="36" customFormat="1">
      <c r="A54" s="29"/>
      <c r="B54" s="29"/>
      <c r="C54" s="29"/>
      <c r="D54" s="29"/>
      <c r="E54" s="29"/>
      <c r="F54" s="29"/>
      <c r="G54" s="29"/>
      <c r="H54" s="29"/>
      <c r="I54" s="29"/>
      <c r="J54" s="29"/>
      <c r="K54" s="29"/>
      <c r="L54" s="29"/>
      <c r="M54" s="29"/>
      <c r="N54" s="29"/>
      <c r="O54" s="29"/>
      <c r="P54" s="29"/>
      <c r="Q54" s="29"/>
      <c r="R54" s="501"/>
      <c r="S54" s="501"/>
    </row>
    <row r="55" spans="1:19" s="36" customFormat="1">
      <c r="A55" s="29"/>
      <c r="B55" s="29"/>
      <c r="C55" s="29"/>
      <c r="D55" s="29"/>
      <c r="E55" s="29"/>
      <c r="F55" s="29"/>
      <c r="G55" s="29"/>
      <c r="H55" s="29"/>
      <c r="I55" s="29"/>
      <c r="J55" s="29"/>
      <c r="K55" s="29"/>
      <c r="L55" s="29"/>
      <c r="M55" s="29"/>
      <c r="N55" s="29"/>
      <c r="O55" s="29"/>
      <c r="P55" s="29"/>
      <c r="Q55" s="29"/>
      <c r="R55" s="501"/>
      <c r="S55" s="501"/>
    </row>
    <row r="56" spans="1:19" s="36" customFormat="1">
      <c r="A56" s="29"/>
      <c r="B56" s="29"/>
      <c r="C56" s="29"/>
      <c r="D56" s="29"/>
      <c r="E56" s="29"/>
      <c r="F56" s="29"/>
      <c r="G56" s="29"/>
      <c r="H56" s="29"/>
      <c r="I56" s="29"/>
      <c r="J56" s="29"/>
      <c r="K56" s="29"/>
      <c r="L56" s="29"/>
      <c r="M56" s="29"/>
      <c r="N56" s="29"/>
      <c r="O56" s="29"/>
      <c r="P56" s="29"/>
      <c r="Q56" s="29"/>
      <c r="R56" s="501"/>
      <c r="S56" s="501"/>
    </row>
    <row r="57" spans="1:19" s="36" customFormat="1">
      <c r="A57" s="29"/>
      <c r="B57" s="29"/>
      <c r="C57" s="29"/>
      <c r="D57" s="29"/>
      <c r="E57" s="29"/>
      <c r="F57" s="29"/>
      <c r="G57" s="29"/>
      <c r="H57" s="29"/>
      <c r="I57" s="29"/>
      <c r="J57" s="29"/>
      <c r="K57" s="29"/>
      <c r="L57" s="29"/>
      <c r="M57" s="29"/>
      <c r="N57" s="29"/>
      <c r="O57" s="29"/>
      <c r="P57" s="29"/>
      <c r="Q57" s="29"/>
      <c r="R57" s="501"/>
      <c r="S57" s="501"/>
    </row>
    <row r="58" spans="1:19" s="36" customFormat="1">
      <c r="A58" s="29"/>
      <c r="B58" s="29"/>
      <c r="C58" s="29"/>
      <c r="D58" s="29"/>
      <c r="E58" s="29"/>
      <c r="F58" s="29"/>
      <c r="G58" s="29"/>
      <c r="H58" s="29"/>
      <c r="I58" s="29"/>
      <c r="J58" s="29"/>
      <c r="K58" s="29"/>
      <c r="L58" s="29"/>
      <c r="M58" s="29"/>
      <c r="N58" s="29"/>
      <c r="O58" s="29"/>
      <c r="P58" s="29"/>
      <c r="Q58" s="29"/>
      <c r="R58" s="501"/>
      <c r="S58" s="501"/>
    </row>
    <row r="59" spans="1:19" s="36" customFormat="1">
      <c r="A59" s="29"/>
      <c r="B59" s="29"/>
      <c r="C59" s="29"/>
      <c r="D59" s="29"/>
      <c r="E59" s="29"/>
      <c r="F59" s="29"/>
      <c r="G59" s="29"/>
      <c r="H59" s="29"/>
      <c r="I59" s="29"/>
      <c r="J59" s="29"/>
      <c r="K59" s="29"/>
      <c r="L59" s="29"/>
      <c r="M59" s="29"/>
      <c r="N59" s="29"/>
      <c r="O59" s="29"/>
      <c r="P59" s="29"/>
      <c r="Q59" s="29"/>
      <c r="R59" s="501"/>
      <c r="S59" s="501"/>
    </row>
    <row r="60" spans="1:19" s="36" customFormat="1">
      <c r="A60" s="29"/>
      <c r="B60" s="29"/>
      <c r="C60" s="29"/>
      <c r="D60" s="29"/>
      <c r="E60" s="29"/>
      <c r="F60" s="29"/>
      <c r="G60" s="29"/>
      <c r="H60" s="29"/>
      <c r="I60" s="29"/>
      <c r="J60" s="29"/>
      <c r="K60" s="29"/>
      <c r="L60" s="29"/>
      <c r="M60" s="29"/>
      <c r="N60" s="29"/>
      <c r="O60" s="29"/>
      <c r="P60" s="29"/>
      <c r="Q60" s="29"/>
      <c r="R60" s="501"/>
      <c r="S60" s="501"/>
    </row>
    <row r="61" spans="1:19" s="36" customFormat="1">
      <c r="A61" s="29"/>
      <c r="B61" s="29"/>
      <c r="C61" s="29"/>
      <c r="D61" s="29"/>
      <c r="E61" s="29"/>
      <c r="F61" s="29"/>
      <c r="G61" s="29"/>
      <c r="H61" s="29"/>
      <c r="I61" s="29"/>
      <c r="J61" s="29"/>
      <c r="K61" s="29"/>
      <c r="L61" s="29"/>
      <c r="M61" s="29"/>
      <c r="N61" s="29"/>
      <c r="O61" s="29"/>
      <c r="P61" s="29"/>
      <c r="Q61" s="29"/>
      <c r="R61" s="501"/>
      <c r="S61" s="501"/>
    </row>
    <row r="62" spans="1:19" s="36" customFormat="1">
      <c r="A62" s="29"/>
      <c r="B62" s="29"/>
      <c r="C62" s="29"/>
      <c r="D62" s="29"/>
      <c r="E62" s="29"/>
      <c r="F62" s="29"/>
      <c r="G62" s="29"/>
      <c r="H62" s="29"/>
      <c r="I62" s="29"/>
      <c r="J62" s="29"/>
      <c r="K62" s="29"/>
      <c r="L62" s="29"/>
      <c r="M62" s="29"/>
      <c r="N62" s="29"/>
      <c r="O62" s="29"/>
      <c r="P62" s="29"/>
      <c r="Q62" s="29"/>
      <c r="R62" s="501"/>
      <c r="S62" s="501"/>
    </row>
    <row r="63" spans="1:19" s="36" customFormat="1">
      <c r="A63" s="29"/>
      <c r="B63" s="29"/>
      <c r="C63" s="29"/>
      <c r="D63" s="29"/>
      <c r="E63" s="29"/>
      <c r="F63" s="29"/>
      <c r="G63" s="29"/>
      <c r="H63" s="29"/>
      <c r="I63" s="29"/>
      <c r="J63" s="29"/>
      <c r="K63" s="29"/>
      <c r="L63" s="29"/>
      <c r="M63" s="29"/>
      <c r="N63" s="29"/>
      <c r="O63" s="29"/>
      <c r="P63" s="29"/>
      <c r="Q63" s="29"/>
      <c r="R63" s="501"/>
      <c r="S63" s="501"/>
    </row>
    <row r="64" spans="1:19" s="36" customFormat="1">
      <c r="A64" s="29"/>
      <c r="B64" s="29"/>
      <c r="C64" s="29"/>
      <c r="D64" s="29"/>
      <c r="E64" s="29"/>
      <c r="F64" s="29"/>
      <c r="G64" s="29"/>
      <c r="H64" s="29"/>
      <c r="I64" s="29"/>
      <c r="J64" s="29"/>
      <c r="K64" s="29"/>
      <c r="L64" s="29"/>
      <c r="M64" s="29"/>
      <c r="N64" s="29"/>
      <c r="O64" s="29"/>
      <c r="P64" s="29"/>
      <c r="Q64" s="29"/>
      <c r="R64" s="501"/>
      <c r="S64" s="501"/>
    </row>
    <row r="65" spans="1:19" s="36" customFormat="1">
      <c r="A65" s="29"/>
      <c r="B65" s="29"/>
      <c r="C65" s="29"/>
      <c r="D65" s="29"/>
      <c r="E65" s="29"/>
      <c r="F65" s="29"/>
      <c r="G65" s="29"/>
      <c r="H65" s="29"/>
      <c r="I65" s="29"/>
      <c r="J65" s="29"/>
      <c r="K65" s="29"/>
      <c r="L65" s="29"/>
      <c r="M65" s="29"/>
      <c r="N65" s="29"/>
      <c r="O65" s="29"/>
      <c r="P65" s="29"/>
      <c r="Q65" s="29"/>
      <c r="R65" s="501"/>
      <c r="S65" s="501"/>
    </row>
    <row r="66" spans="1:19" s="36" customFormat="1">
      <c r="A66" s="29"/>
      <c r="B66" s="29"/>
      <c r="C66" s="29"/>
      <c r="D66" s="29"/>
      <c r="E66" s="29"/>
      <c r="F66" s="29"/>
      <c r="G66" s="29"/>
      <c r="H66" s="29"/>
      <c r="I66" s="29"/>
      <c r="J66" s="29"/>
      <c r="K66" s="29"/>
      <c r="L66" s="29"/>
      <c r="M66" s="29"/>
      <c r="N66" s="29"/>
      <c r="O66" s="29"/>
      <c r="P66" s="29"/>
      <c r="Q66" s="29"/>
      <c r="R66" s="501"/>
      <c r="S66" s="501"/>
    </row>
    <row r="67" spans="1:19" s="36" customFormat="1">
      <c r="A67" s="29"/>
      <c r="B67" s="29"/>
      <c r="C67" s="29"/>
      <c r="D67" s="29"/>
      <c r="E67" s="29"/>
      <c r="F67" s="29"/>
      <c r="G67" s="29"/>
      <c r="H67" s="29"/>
      <c r="I67" s="29"/>
      <c r="J67" s="29"/>
      <c r="K67" s="29"/>
      <c r="L67" s="29"/>
      <c r="M67" s="29"/>
      <c r="N67" s="29"/>
      <c r="O67" s="29"/>
      <c r="P67" s="29"/>
      <c r="Q67" s="29"/>
      <c r="R67" s="501"/>
      <c r="S67" s="501"/>
    </row>
    <row r="68" spans="1:19" s="36" customFormat="1">
      <c r="A68" s="29"/>
      <c r="B68" s="29"/>
      <c r="C68" s="29"/>
      <c r="D68" s="29"/>
      <c r="E68" s="29"/>
      <c r="F68" s="29"/>
      <c r="G68" s="29"/>
      <c r="H68" s="29"/>
      <c r="I68" s="29"/>
      <c r="J68" s="29"/>
      <c r="K68" s="29"/>
      <c r="L68" s="29"/>
      <c r="M68" s="29"/>
      <c r="N68" s="29"/>
      <c r="O68" s="29"/>
      <c r="P68" s="29"/>
      <c r="Q68" s="29"/>
      <c r="R68" s="501"/>
      <c r="S68" s="501"/>
    </row>
    <row r="69" spans="1:19" s="36" customFormat="1">
      <c r="A69" s="29"/>
      <c r="B69" s="29"/>
      <c r="C69" s="29"/>
      <c r="D69" s="29"/>
      <c r="E69" s="29"/>
      <c r="F69" s="29"/>
      <c r="G69" s="29"/>
      <c r="H69" s="29"/>
      <c r="I69" s="29"/>
      <c r="J69" s="29"/>
      <c r="K69" s="29"/>
      <c r="L69" s="29"/>
      <c r="M69" s="29"/>
      <c r="N69" s="29"/>
      <c r="O69" s="29"/>
      <c r="P69" s="29"/>
      <c r="Q69" s="29"/>
      <c r="R69" s="501"/>
      <c r="S69" s="501"/>
    </row>
    <row r="70" spans="1:19" s="36" customFormat="1">
      <c r="A70" s="29"/>
      <c r="B70" s="29"/>
      <c r="C70" s="29"/>
      <c r="D70" s="29"/>
      <c r="E70" s="29"/>
      <c r="F70" s="29"/>
      <c r="G70" s="29"/>
      <c r="H70" s="29"/>
      <c r="I70" s="29"/>
      <c r="J70" s="29"/>
      <c r="K70" s="29"/>
      <c r="L70" s="29"/>
      <c r="M70" s="29"/>
      <c r="N70" s="29"/>
      <c r="O70" s="29"/>
      <c r="P70" s="29"/>
      <c r="Q70" s="29"/>
      <c r="R70" s="501"/>
      <c r="S70" s="501"/>
    </row>
    <row r="71" spans="1:19" s="36" customFormat="1">
      <c r="A71" s="29"/>
      <c r="B71" s="29"/>
      <c r="C71" s="29"/>
      <c r="D71" s="29"/>
      <c r="E71" s="29"/>
      <c r="F71" s="29"/>
      <c r="G71" s="29"/>
      <c r="H71" s="29"/>
      <c r="I71" s="29"/>
      <c r="J71" s="29"/>
      <c r="K71" s="29"/>
      <c r="L71" s="29"/>
      <c r="M71" s="29"/>
      <c r="N71" s="29"/>
      <c r="O71" s="29"/>
      <c r="P71" s="29"/>
      <c r="Q71" s="29"/>
      <c r="R71" s="501"/>
      <c r="S71" s="501"/>
    </row>
    <row r="72" spans="1:19" s="36" customFormat="1">
      <c r="A72" s="29"/>
      <c r="B72" s="29"/>
      <c r="C72" s="29"/>
      <c r="D72" s="29"/>
      <c r="E72" s="29"/>
      <c r="F72" s="29"/>
      <c r="G72" s="29"/>
      <c r="H72" s="29"/>
      <c r="I72" s="29"/>
      <c r="J72" s="29"/>
      <c r="K72" s="29"/>
      <c r="L72" s="29"/>
      <c r="M72" s="29"/>
      <c r="N72" s="29"/>
      <c r="O72" s="29"/>
      <c r="P72" s="29"/>
      <c r="Q72" s="29"/>
      <c r="R72" s="501"/>
      <c r="S72" s="501"/>
    </row>
    <row r="73" spans="1:19" s="36" customFormat="1">
      <c r="A73" s="29"/>
      <c r="B73" s="29"/>
      <c r="C73" s="29"/>
      <c r="D73" s="29"/>
      <c r="E73" s="29"/>
      <c r="F73" s="29"/>
      <c r="G73" s="29"/>
      <c r="H73" s="29"/>
      <c r="I73" s="29"/>
      <c r="J73" s="29"/>
      <c r="K73" s="29"/>
      <c r="L73" s="29"/>
      <c r="M73" s="29"/>
      <c r="N73" s="29"/>
      <c r="O73" s="29"/>
      <c r="P73" s="29"/>
      <c r="Q73" s="29"/>
      <c r="R73" s="501"/>
      <c r="S73" s="501"/>
    </row>
    <row r="74" spans="1:19" s="36" customFormat="1">
      <c r="A74" s="29"/>
      <c r="B74" s="29"/>
      <c r="C74" s="29"/>
      <c r="D74" s="29"/>
      <c r="E74" s="29"/>
      <c r="F74" s="29"/>
      <c r="G74" s="29"/>
      <c r="H74" s="29"/>
      <c r="I74" s="29"/>
      <c r="J74" s="29"/>
      <c r="K74" s="29"/>
      <c r="L74" s="29"/>
      <c r="M74" s="29"/>
      <c r="N74" s="29"/>
      <c r="O74" s="29"/>
      <c r="P74" s="29"/>
      <c r="Q74" s="29"/>
      <c r="R74" s="501"/>
      <c r="S74" s="501"/>
    </row>
    <row r="75" spans="1:19" s="36" customFormat="1">
      <c r="A75" s="29"/>
      <c r="B75" s="29"/>
      <c r="C75" s="29"/>
      <c r="D75" s="29"/>
      <c r="E75" s="29"/>
      <c r="F75" s="29"/>
      <c r="G75" s="29"/>
      <c r="H75" s="29"/>
      <c r="I75" s="29"/>
      <c r="J75" s="29"/>
      <c r="K75" s="29"/>
      <c r="L75" s="29"/>
      <c r="M75" s="29"/>
      <c r="N75" s="29"/>
      <c r="O75" s="29"/>
      <c r="P75" s="29"/>
      <c r="Q75" s="29"/>
      <c r="R75" s="501"/>
      <c r="S75" s="501"/>
    </row>
    <row r="76" spans="1:19" s="36" customFormat="1">
      <c r="A76" s="29"/>
      <c r="B76" s="29"/>
      <c r="C76" s="29"/>
      <c r="D76" s="29"/>
      <c r="E76" s="29"/>
      <c r="F76" s="29"/>
      <c r="G76" s="29"/>
      <c r="H76" s="29"/>
      <c r="I76" s="29"/>
      <c r="J76" s="29"/>
      <c r="K76" s="29"/>
      <c r="L76" s="29"/>
      <c r="M76" s="29"/>
      <c r="N76" s="29"/>
      <c r="O76" s="29"/>
      <c r="P76" s="29"/>
      <c r="Q76" s="29"/>
      <c r="R76" s="501"/>
      <c r="S76" s="501"/>
    </row>
    <row r="77" spans="1:19" s="36" customFormat="1">
      <c r="A77" s="29"/>
      <c r="B77" s="29"/>
      <c r="C77" s="29"/>
      <c r="D77" s="29"/>
      <c r="E77" s="29"/>
      <c r="F77" s="29"/>
      <c r="G77" s="29"/>
      <c r="H77" s="29"/>
      <c r="I77" s="29"/>
      <c r="J77" s="29"/>
      <c r="K77" s="29"/>
      <c r="L77" s="29"/>
      <c r="M77" s="29"/>
      <c r="N77" s="29"/>
      <c r="O77" s="29"/>
      <c r="P77" s="29"/>
      <c r="Q77" s="29"/>
      <c r="R77" s="501"/>
      <c r="S77" s="501"/>
    </row>
    <row r="78" spans="1:19" s="36" customFormat="1">
      <c r="A78" s="29"/>
      <c r="B78" s="29"/>
      <c r="C78" s="29"/>
      <c r="D78" s="29"/>
      <c r="E78" s="29"/>
      <c r="F78" s="29"/>
      <c r="G78" s="29"/>
      <c r="H78" s="29"/>
      <c r="I78" s="29"/>
      <c r="J78" s="29"/>
      <c r="K78" s="29"/>
      <c r="L78" s="29"/>
      <c r="M78" s="29"/>
      <c r="N78" s="29"/>
      <c r="O78" s="29"/>
      <c r="P78" s="29"/>
      <c r="Q78" s="29"/>
      <c r="R78" s="501"/>
      <c r="S78" s="501"/>
    </row>
    <row r="79" spans="1:19" s="36" customFormat="1">
      <c r="A79" s="29"/>
      <c r="B79" s="29"/>
      <c r="C79" s="29"/>
      <c r="D79" s="29"/>
      <c r="E79" s="29"/>
      <c r="F79" s="29"/>
      <c r="G79" s="29"/>
      <c r="H79" s="29"/>
      <c r="I79" s="29"/>
      <c r="J79" s="29"/>
      <c r="K79" s="29"/>
      <c r="L79" s="29"/>
      <c r="M79" s="29"/>
      <c r="N79" s="29"/>
      <c r="O79" s="29"/>
      <c r="P79" s="29"/>
      <c r="Q79" s="29"/>
      <c r="R79" s="501"/>
      <c r="S79" s="501"/>
    </row>
    <row r="80" spans="1:19" s="36" customFormat="1">
      <c r="A80" s="29"/>
      <c r="B80" s="29"/>
      <c r="C80" s="29"/>
      <c r="D80" s="29"/>
      <c r="E80" s="29"/>
      <c r="F80" s="29"/>
      <c r="G80" s="29"/>
      <c r="H80" s="29"/>
      <c r="I80" s="29"/>
      <c r="J80" s="29"/>
      <c r="K80" s="29"/>
      <c r="L80" s="29"/>
      <c r="M80" s="29"/>
      <c r="N80" s="29"/>
      <c r="O80" s="29"/>
      <c r="P80" s="29"/>
      <c r="Q80" s="29"/>
      <c r="R80" s="501"/>
      <c r="S80" s="501"/>
    </row>
    <row r="81" spans="1:19" s="36" customFormat="1">
      <c r="A81" s="29"/>
      <c r="B81" s="29"/>
      <c r="C81" s="29"/>
      <c r="D81" s="29"/>
      <c r="E81" s="29"/>
      <c r="F81" s="29"/>
      <c r="G81" s="29"/>
      <c r="H81" s="29"/>
      <c r="I81" s="29"/>
      <c r="J81" s="29"/>
      <c r="K81" s="29"/>
      <c r="L81" s="29"/>
      <c r="M81" s="29"/>
      <c r="N81" s="29"/>
      <c r="O81" s="29"/>
      <c r="P81" s="29"/>
      <c r="Q81" s="29"/>
      <c r="R81" s="501"/>
      <c r="S81" s="501"/>
    </row>
    <row r="82" spans="1:19" s="36" customFormat="1">
      <c r="A82" s="29"/>
      <c r="B82" s="29"/>
      <c r="C82" s="29"/>
      <c r="D82" s="29"/>
      <c r="E82" s="29"/>
      <c r="F82" s="29"/>
      <c r="G82" s="29"/>
      <c r="H82" s="29"/>
      <c r="I82" s="29"/>
      <c r="J82" s="29"/>
      <c r="K82" s="29"/>
      <c r="L82" s="29"/>
      <c r="M82" s="29"/>
      <c r="N82" s="29"/>
      <c r="O82" s="29"/>
      <c r="P82" s="29"/>
      <c r="Q82" s="29"/>
      <c r="R82" s="501"/>
      <c r="S82" s="501"/>
    </row>
    <row r="83" spans="1:19" s="36" customFormat="1">
      <c r="A83" s="29"/>
      <c r="B83" s="29"/>
      <c r="C83" s="29"/>
      <c r="D83" s="29"/>
      <c r="E83" s="29"/>
      <c r="F83" s="29"/>
      <c r="G83" s="29"/>
      <c r="H83" s="29"/>
      <c r="I83" s="29"/>
      <c r="J83" s="29"/>
      <c r="K83" s="29"/>
      <c r="L83" s="29"/>
      <c r="M83" s="29"/>
      <c r="N83" s="29"/>
      <c r="O83" s="29"/>
      <c r="P83" s="29"/>
      <c r="Q83" s="29"/>
      <c r="R83" s="501"/>
      <c r="S83" s="501"/>
    </row>
    <row r="84" spans="1:19" s="36" customFormat="1">
      <c r="A84" s="29"/>
      <c r="B84" s="29"/>
      <c r="C84" s="29"/>
      <c r="D84" s="29"/>
      <c r="E84" s="29"/>
      <c r="F84" s="29"/>
      <c r="G84" s="29"/>
      <c r="H84" s="29"/>
      <c r="I84" s="29"/>
      <c r="J84" s="29"/>
      <c r="K84" s="29"/>
      <c r="L84" s="29"/>
      <c r="M84" s="29"/>
      <c r="N84" s="29"/>
      <c r="O84" s="29"/>
      <c r="P84" s="29"/>
      <c r="Q84" s="29"/>
      <c r="R84" s="501"/>
      <c r="S84" s="501"/>
    </row>
    <row r="85" spans="1:19" s="36" customFormat="1">
      <c r="A85" s="29"/>
      <c r="B85" s="29"/>
      <c r="C85" s="29"/>
      <c r="D85" s="29"/>
      <c r="E85" s="29"/>
      <c r="F85" s="29"/>
      <c r="G85" s="29"/>
      <c r="H85" s="29"/>
      <c r="I85" s="29"/>
      <c r="J85" s="29"/>
      <c r="K85" s="29"/>
      <c r="L85" s="29"/>
      <c r="M85" s="29"/>
      <c r="N85" s="29"/>
      <c r="O85" s="29"/>
      <c r="P85" s="29"/>
      <c r="Q85" s="29"/>
      <c r="R85" s="501"/>
      <c r="S85" s="501"/>
    </row>
    <row r="86" spans="1:19" s="36" customFormat="1">
      <c r="A86" s="29"/>
      <c r="B86" s="29"/>
      <c r="C86" s="29"/>
      <c r="D86" s="29"/>
      <c r="E86" s="29"/>
      <c r="F86" s="29"/>
      <c r="G86" s="29"/>
      <c r="H86" s="29"/>
      <c r="I86" s="29"/>
      <c r="J86" s="29"/>
      <c r="K86" s="29"/>
      <c r="L86" s="29"/>
      <c r="M86" s="29"/>
      <c r="N86" s="29"/>
      <c r="O86" s="29"/>
      <c r="P86" s="29"/>
      <c r="Q86" s="29"/>
      <c r="R86" s="501"/>
      <c r="S86" s="501"/>
    </row>
    <row r="87" spans="1:19" s="36" customFormat="1">
      <c r="A87" s="29"/>
      <c r="B87" s="29"/>
      <c r="C87" s="29"/>
      <c r="D87" s="29"/>
      <c r="E87" s="29"/>
      <c r="F87" s="29"/>
      <c r="G87" s="29"/>
      <c r="H87" s="29"/>
      <c r="I87" s="29"/>
      <c r="J87" s="29"/>
      <c r="K87" s="29"/>
      <c r="L87" s="29"/>
      <c r="M87" s="29"/>
      <c r="N87" s="29"/>
      <c r="O87" s="29"/>
      <c r="P87" s="29"/>
      <c r="Q87" s="29"/>
      <c r="R87" s="501"/>
      <c r="S87" s="501"/>
    </row>
    <row r="88" spans="1:19" s="36" customFormat="1">
      <c r="A88" s="29"/>
      <c r="B88" s="29"/>
      <c r="C88" s="29"/>
      <c r="D88" s="29"/>
      <c r="E88" s="29"/>
      <c r="F88" s="29"/>
      <c r="G88" s="29"/>
      <c r="H88" s="29"/>
      <c r="I88" s="29"/>
      <c r="J88" s="29"/>
      <c r="K88" s="29"/>
      <c r="L88" s="29"/>
      <c r="M88" s="29"/>
      <c r="N88" s="29"/>
      <c r="O88" s="29"/>
      <c r="P88" s="29"/>
      <c r="Q88" s="29"/>
      <c r="R88" s="501"/>
      <c r="S88" s="501"/>
    </row>
    <row r="89" spans="1:19" s="36" customFormat="1">
      <c r="A89" s="29"/>
      <c r="B89" s="29"/>
      <c r="C89" s="29"/>
      <c r="D89" s="29"/>
      <c r="E89" s="29"/>
      <c r="F89" s="29"/>
      <c r="G89" s="29"/>
      <c r="H89" s="29"/>
      <c r="I89" s="29"/>
      <c r="J89" s="29"/>
      <c r="K89" s="29"/>
      <c r="L89" s="29"/>
      <c r="M89" s="29"/>
      <c r="N89" s="29"/>
      <c r="O89" s="29"/>
      <c r="P89" s="29"/>
      <c r="Q89" s="29"/>
      <c r="R89" s="501"/>
      <c r="S89" s="501"/>
    </row>
    <row r="90" spans="1:19" s="36" customFormat="1">
      <c r="A90" s="29"/>
      <c r="B90" s="29"/>
      <c r="C90" s="29"/>
      <c r="D90" s="29"/>
      <c r="E90" s="29"/>
      <c r="F90" s="29"/>
      <c r="G90" s="29"/>
      <c r="H90" s="29"/>
      <c r="I90" s="29"/>
      <c r="J90" s="29"/>
      <c r="K90" s="29"/>
      <c r="L90" s="29"/>
      <c r="M90" s="29"/>
      <c r="N90" s="29"/>
      <c r="O90" s="29"/>
      <c r="P90" s="29"/>
      <c r="Q90" s="29"/>
      <c r="R90" s="501"/>
      <c r="S90" s="501"/>
    </row>
    <row r="91" spans="1:19" s="36" customFormat="1">
      <c r="A91" s="29"/>
      <c r="B91" s="29"/>
      <c r="C91" s="29"/>
      <c r="D91" s="29"/>
      <c r="E91" s="29"/>
      <c r="F91" s="29"/>
      <c r="G91" s="29"/>
      <c r="H91" s="29"/>
      <c r="I91" s="29"/>
      <c r="J91" s="29"/>
      <c r="K91" s="29"/>
      <c r="L91" s="29"/>
      <c r="M91" s="29"/>
      <c r="N91" s="29"/>
      <c r="O91" s="29"/>
      <c r="P91" s="29"/>
      <c r="Q91" s="29"/>
      <c r="R91" s="501"/>
      <c r="S91" s="501"/>
    </row>
    <row r="92" spans="1:19" s="36" customFormat="1">
      <c r="A92" s="29"/>
      <c r="B92" s="29"/>
      <c r="C92" s="29"/>
      <c r="D92" s="29"/>
      <c r="E92" s="29"/>
      <c r="F92" s="29"/>
      <c r="G92" s="29"/>
      <c r="H92" s="29"/>
      <c r="I92" s="29"/>
      <c r="J92" s="29"/>
      <c r="K92" s="29"/>
      <c r="L92" s="29"/>
      <c r="M92" s="29"/>
      <c r="N92" s="29"/>
      <c r="O92" s="29"/>
      <c r="P92" s="29"/>
      <c r="Q92" s="29"/>
      <c r="R92" s="501"/>
      <c r="S92" s="501"/>
    </row>
    <row r="93" spans="1:19" s="36" customFormat="1"/>
    <row r="94" spans="1:19" s="36" customFormat="1"/>
    <row r="95" spans="1:19" s="36" customFormat="1"/>
    <row r="96" spans="1:19" s="36" customFormat="1"/>
    <row r="97" s="36" customFormat="1"/>
    <row r="98" s="36" customFormat="1"/>
    <row r="99" s="36" customFormat="1"/>
    <row r="100" s="36" customFormat="1"/>
    <row r="101" s="36" customFormat="1"/>
    <row r="102" s="36" customFormat="1"/>
    <row r="103" s="36" customFormat="1"/>
    <row r="104" s="36" customFormat="1"/>
    <row r="105" s="36" customFormat="1"/>
    <row r="106" s="36" customFormat="1"/>
    <row r="107" s="36" customFormat="1"/>
    <row r="108" s="36" customFormat="1"/>
    <row r="109" s="36" customFormat="1"/>
    <row r="110" s="36" customFormat="1"/>
    <row r="111" s="36" customFormat="1"/>
    <row r="112" s="36" customFormat="1"/>
    <row r="113" s="36" customFormat="1"/>
    <row r="114" s="36" customFormat="1"/>
    <row r="115" s="36" customFormat="1"/>
    <row r="116" s="36" customFormat="1"/>
    <row r="117" s="36" customFormat="1"/>
    <row r="118" s="36" customFormat="1"/>
    <row r="119" s="36" customFormat="1"/>
    <row r="120" s="36" customFormat="1"/>
    <row r="121" s="36" customFormat="1"/>
    <row r="122" s="36" customFormat="1"/>
    <row r="123" s="36" customFormat="1"/>
    <row r="124" s="36" customFormat="1"/>
    <row r="125" s="36" customFormat="1"/>
    <row r="126" s="36" customFormat="1"/>
    <row r="127" s="36" customFormat="1"/>
    <row r="128" s="36" customFormat="1"/>
    <row r="129" s="36" customFormat="1"/>
    <row r="130" s="36" customFormat="1"/>
    <row r="131" s="36" customFormat="1"/>
    <row r="132" s="36" customFormat="1"/>
    <row r="133" s="36" customFormat="1"/>
    <row r="134" s="36" customFormat="1"/>
    <row r="135" s="36" customFormat="1"/>
    <row r="136" s="36" customFormat="1"/>
    <row r="137" s="36" customFormat="1"/>
    <row r="138" s="36" customFormat="1"/>
    <row r="139" s="36" customFormat="1"/>
    <row r="140" s="36" customFormat="1"/>
    <row r="141" s="36" customFormat="1"/>
    <row r="142" s="36" customFormat="1"/>
    <row r="143" s="36" customFormat="1"/>
    <row r="144" s="36" customFormat="1"/>
    <row r="145" s="36" customFormat="1"/>
    <row r="146" s="36" customFormat="1"/>
    <row r="147" s="36" customFormat="1"/>
    <row r="148" s="36" customFormat="1"/>
    <row r="149" s="36" customFormat="1"/>
    <row r="150" s="36" customFormat="1"/>
    <row r="151" s="36" customFormat="1"/>
    <row r="152" s="36" customFormat="1"/>
    <row r="153" s="36" customFormat="1"/>
    <row r="154" s="36" customFormat="1"/>
    <row r="155" s="36" customFormat="1"/>
    <row r="156" s="36" customFormat="1"/>
    <row r="157" s="36" customFormat="1"/>
    <row r="158" s="36" customFormat="1"/>
    <row r="159" s="36" customFormat="1"/>
    <row r="160" s="36" customFormat="1"/>
    <row r="161" s="36" customFormat="1"/>
    <row r="162" s="36" customFormat="1"/>
    <row r="163" s="36" customFormat="1"/>
    <row r="164" s="36" customFormat="1"/>
    <row r="165" s="36" customFormat="1"/>
    <row r="166" s="36" customFormat="1"/>
    <row r="167" s="36" customFormat="1"/>
    <row r="168" s="36" customFormat="1"/>
    <row r="169" s="36" customFormat="1"/>
    <row r="170" s="36" customFormat="1"/>
    <row r="171" s="36" customFormat="1"/>
    <row r="172" s="36" customFormat="1"/>
    <row r="173" s="36" customFormat="1"/>
    <row r="174" s="36" customFormat="1"/>
    <row r="175" s="36" customFormat="1"/>
    <row r="176" s="36" customFormat="1"/>
    <row r="177" s="36" customFormat="1"/>
    <row r="178" s="36" customFormat="1"/>
    <row r="179" s="36" customFormat="1"/>
    <row r="180" s="36" customFormat="1"/>
    <row r="181" s="36" customFormat="1"/>
    <row r="182" s="36" customFormat="1"/>
    <row r="183" s="36" customFormat="1"/>
    <row r="184" s="36" customFormat="1"/>
    <row r="185" s="36" customFormat="1"/>
    <row r="186" s="36" customFormat="1"/>
    <row r="187" s="36" customFormat="1"/>
    <row r="188" s="36" customFormat="1"/>
    <row r="189" s="36" customFormat="1"/>
    <row r="190" s="36" customFormat="1"/>
    <row r="191" s="36" customFormat="1"/>
    <row r="192" s="36" customFormat="1"/>
    <row r="193" s="36" customFormat="1"/>
    <row r="194" s="36" customFormat="1"/>
    <row r="195" s="36" customFormat="1"/>
    <row r="196" s="36" customFormat="1"/>
    <row r="197" s="36" customFormat="1"/>
    <row r="198" s="36" customFormat="1"/>
    <row r="199" s="36" customFormat="1"/>
    <row r="200" s="36" customFormat="1"/>
    <row r="201" s="36" customFormat="1"/>
    <row r="202" s="36" customFormat="1"/>
    <row r="203" s="36" customFormat="1"/>
    <row r="204" s="36" customFormat="1"/>
    <row r="205" s="36" customFormat="1"/>
    <row r="206" s="36" customFormat="1"/>
    <row r="207" s="36" customFormat="1"/>
    <row r="208" s="36" customFormat="1"/>
    <row r="209" s="36" customFormat="1"/>
    <row r="210" s="36" customFormat="1"/>
    <row r="211" s="36" customFormat="1"/>
    <row r="212" s="36" customFormat="1"/>
    <row r="213" s="36" customFormat="1"/>
    <row r="214" s="36" customFormat="1"/>
    <row r="215" s="36" customFormat="1"/>
    <row r="216" s="36" customFormat="1"/>
    <row r="217" s="36" customFormat="1"/>
    <row r="218" s="36" customFormat="1"/>
    <row r="219" s="36" customFormat="1"/>
    <row r="220" s="36" customFormat="1"/>
    <row r="221" s="36" customFormat="1"/>
    <row r="222" s="36" customFormat="1"/>
    <row r="223" s="36" customFormat="1"/>
    <row r="224" s="36" customFormat="1"/>
    <row r="225" s="36" customFormat="1"/>
    <row r="226" s="36" customFormat="1"/>
    <row r="227" s="36" customFormat="1"/>
    <row r="228" s="36" customFormat="1"/>
    <row r="229" s="36" customFormat="1"/>
    <row r="230" s="36" customFormat="1"/>
    <row r="231" s="36" customFormat="1"/>
    <row r="232" s="36" customFormat="1"/>
    <row r="233" s="36" customFormat="1"/>
    <row r="234" s="36" customFormat="1"/>
    <row r="235" s="36" customFormat="1"/>
    <row r="236" s="36" customFormat="1"/>
    <row r="237" s="36" customFormat="1"/>
    <row r="238" s="36" customFormat="1"/>
    <row r="239" s="36" customFormat="1"/>
    <row r="240" s="36" customFormat="1"/>
    <row r="241" s="36" customFormat="1"/>
    <row r="242" s="36" customFormat="1"/>
    <row r="243" s="36" customFormat="1"/>
    <row r="244" s="36" customFormat="1"/>
    <row r="245" s="36" customFormat="1"/>
    <row r="246" s="36" customFormat="1"/>
    <row r="247" s="36" customFormat="1"/>
    <row r="248" s="36" customFormat="1"/>
    <row r="249" s="36" customFormat="1"/>
    <row r="250" s="36" customFormat="1"/>
    <row r="251" s="36" customFormat="1"/>
    <row r="252" s="36" customFormat="1"/>
    <row r="253" s="36" customFormat="1"/>
    <row r="254" s="36" customFormat="1"/>
    <row r="255" s="36" customFormat="1"/>
    <row r="256" s="36" customFormat="1"/>
    <row r="257" s="36" customFormat="1"/>
    <row r="258" s="36" customFormat="1"/>
    <row r="259" s="36" customFormat="1"/>
    <row r="260" s="36" customFormat="1"/>
    <row r="261" s="36" customFormat="1"/>
    <row r="262" s="36" customFormat="1"/>
    <row r="263" s="36" customFormat="1"/>
    <row r="264" s="36" customFormat="1"/>
    <row r="265" s="36" customFormat="1"/>
    <row r="266" s="36" customFormat="1"/>
    <row r="267" s="36" customFormat="1"/>
    <row r="268" s="36" customFormat="1"/>
    <row r="269" s="36" customFormat="1"/>
    <row r="270" s="36" customFormat="1"/>
    <row r="271" s="36" customFormat="1"/>
    <row r="272" s="36" customFormat="1"/>
    <row r="273" s="36" customFormat="1"/>
    <row r="274" s="36" customFormat="1"/>
    <row r="275" s="36" customFormat="1"/>
    <row r="276" s="36" customFormat="1"/>
    <row r="277" s="36" customFormat="1"/>
    <row r="278" s="36" customFormat="1"/>
    <row r="279" s="36" customFormat="1"/>
    <row r="280" s="36" customFormat="1"/>
    <row r="281" s="36" customFormat="1"/>
    <row r="282" s="36" customFormat="1"/>
    <row r="283" s="36" customFormat="1"/>
    <row r="284" s="36" customFormat="1"/>
    <row r="285" s="36" customFormat="1"/>
    <row r="286" s="36" customFormat="1"/>
    <row r="287" s="36" customFormat="1"/>
    <row r="288" s="36" customFormat="1"/>
    <row r="289" s="36" customFormat="1"/>
    <row r="290" s="36" customFormat="1"/>
    <row r="291" s="36" customFormat="1"/>
    <row r="292" s="36" customFormat="1"/>
    <row r="293" s="36" customFormat="1"/>
    <row r="294" s="36" customFormat="1"/>
    <row r="295" s="36" customFormat="1"/>
    <row r="296" s="36" customFormat="1"/>
    <row r="297" s="36" customFormat="1"/>
    <row r="298" s="36" customFormat="1"/>
    <row r="299" s="36" customFormat="1"/>
    <row r="300" s="36" customFormat="1"/>
    <row r="301" s="36" customFormat="1"/>
    <row r="302" s="36" customFormat="1"/>
    <row r="303" s="36" customFormat="1"/>
    <row r="304" s="36" customFormat="1"/>
    <row r="305" s="36" customFormat="1"/>
    <row r="306" s="36" customFormat="1"/>
    <row r="307" s="36" customFormat="1"/>
    <row r="308" s="36" customFormat="1"/>
    <row r="309" s="36" customFormat="1"/>
    <row r="310" s="36" customFormat="1"/>
    <row r="311" s="36" customFormat="1"/>
    <row r="312" s="36" customFormat="1"/>
    <row r="313" s="36" customFormat="1"/>
    <row r="314" s="36" customFormat="1"/>
    <row r="315" s="36" customFormat="1"/>
    <row r="316" s="36" customFormat="1"/>
    <row r="317" s="36" customFormat="1"/>
    <row r="318" s="36" customFormat="1"/>
    <row r="319" s="36" customFormat="1"/>
    <row r="320" s="36" customFormat="1"/>
    <row r="321" s="36" customFormat="1"/>
    <row r="322" s="36" customFormat="1"/>
    <row r="323" s="36" customFormat="1"/>
    <row r="324" s="36" customFormat="1"/>
    <row r="325" s="36" customFormat="1"/>
    <row r="326" s="36" customFormat="1"/>
    <row r="327" s="36" customFormat="1"/>
    <row r="328" s="36" customFormat="1"/>
    <row r="329" s="36" customFormat="1"/>
    <row r="330" s="36" customFormat="1"/>
    <row r="331" s="36" customFormat="1"/>
    <row r="332" s="36" customFormat="1"/>
    <row r="333" s="36" customFormat="1"/>
    <row r="334" s="36" customFormat="1"/>
    <row r="335" s="36" customFormat="1"/>
    <row r="336" s="36" customFormat="1"/>
    <row r="337" s="36" customFormat="1"/>
    <row r="338" s="36" customFormat="1"/>
    <row r="339" s="36" customFormat="1"/>
    <row r="340" s="36" customFormat="1"/>
    <row r="341" s="36" customFormat="1"/>
    <row r="342" s="36" customFormat="1"/>
    <row r="343" s="36" customFormat="1"/>
    <row r="344" s="36" customFormat="1"/>
    <row r="345" s="36" customFormat="1"/>
    <row r="346" s="36" customFormat="1"/>
    <row r="347" s="36" customFormat="1"/>
    <row r="348" s="36" customFormat="1"/>
    <row r="349" s="36" customFormat="1"/>
    <row r="350" s="36" customFormat="1"/>
    <row r="351" s="36" customFormat="1"/>
    <row r="352" s="36" customFormat="1"/>
    <row r="353" s="36" customFormat="1"/>
    <row r="354" s="36" customFormat="1"/>
    <row r="355" s="36" customFormat="1"/>
    <row r="356" s="36" customFormat="1"/>
    <row r="357" s="36" customFormat="1"/>
    <row r="358" s="36" customFormat="1"/>
    <row r="359" s="36" customFormat="1"/>
    <row r="360" s="36" customFormat="1"/>
    <row r="361" s="36" customFormat="1"/>
    <row r="362" s="36" customFormat="1"/>
    <row r="363" s="36" customFormat="1"/>
    <row r="364" s="36" customFormat="1"/>
    <row r="365" s="36" customFormat="1"/>
    <row r="366" s="36" customFormat="1"/>
    <row r="367" s="36" customFormat="1"/>
    <row r="368" s="36" customFormat="1"/>
    <row r="369" s="36" customFormat="1"/>
    <row r="370" s="36" customFormat="1"/>
    <row r="371" s="36" customFormat="1"/>
    <row r="372" s="36" customFormat="1"/>
    <row r="373" s="36" customFormat="1"/>
    <row r="374" s="36" customFormat="1"/>
    <row r="375" s="36" customFormat="1"/>
    <row r="376" s="36" customFormat="1"/>
    <row r="377" s="36" customFormat="1"/>
    <row r="378" s="36" customFormat="1"/>
    <row r="379" s="36" customFormat="1"/>
    <row r="380" s="36" customFormat="1"/>
    <row r="381" s="36" customFormat="1"/>
    <row r="382" s="36" customFormat="1"/>
    <row r="383" s="36" customFormat="1"/>
    <row r="384" s="36" customFormat="1"/>
    <row r="385" s="36" customFormat="1"/>
    <row r="386" s="36" customFormat="1"/>
    <row r="387" s="36" customFormat="1"/>
    <row r="388" s="36" customFormat="1"/>
    <row r="389" s="36" customFormat="1"/>
    <row r="390" s="36" customFormat="1"/>
    <row r="391" s="36" customFormat="1"/>
    <row r="392" s="36" customFormat="1"/>
    <row r="393" s="36" customFormat="1"/>
    <row r="394" s="36" customFormat="1"/>
    <row r="395" s="36" customFormat="1"/>
    <row r="396" s="36" customFormat="1"/>
    <row r="397" s="36" customFormat="1"/>
    <row r="398" s="36" customFormat="1"/>
    <row r="399" s="36" customFormat="1"/>
    <row r="400" s="36" customFormat="1"/>
    <row r="401" s="36" customFormat="1"/>
    <row r="402" s="36" customFormat="1"/>
    <row r="403" s="36" customFormat="1"/>
    <row r="404" s="36" customFormat="1"/>
    <row r="405" s="36" customFormat="1"/>
    <row r="406" s="36" customFormat="1"/>
    <row r="407" s="36" customFormat="1"/>
    <row r="408" s="36" customFormat="1"/>
    <row r="409" s="36" customFormat="1"/>
    <row r="410" s="36" customFormat="1"/>
    <row r="411" s="36" customFormat="1"/>
    <row r="412" s="36" customFormat="1"/>
    <row r="413" s="36" customFormat="1"/>
    <row r="414" s="36" customFormat="1"/>
    <row r="415" s="36" customFormat="1"/>
    <row r="416" s="36" customFormat="1"/>
    <row r="417" s="36" customFormat="1"/>
    <row r="418" s="36" customFormat="1"/>
    <row r="419" s="36" customFormat="1"/>
    <row r="420" s="36" customFormat="1"/>
    <row r="421" s="36" customFormat="1"/>
    <row r="422" s="36" customFormat="1"/>
    <row r="423" s="36" customFormat="1"/>
    <row r="424" s="36" customFormat="1"/>
    <row r="425" s="36" customFormat="1"/>
    <row r="426" s="36" customFormat="1"/>
    <row r="427" s="36" customFormat="1"/>
    <row r="428" s="36" customFormat="1"/>
    <row r="429" s="36" customFormat="1"/>
    <row r="430" s="36" customFormat="1"/>
    <row r="431" s="36" customFormat="1"/>
    <row r="432" s="36" customFormat="1"/>
    <row r="433" s="36" customFormat="1"/>
    <row r="434" s="36" customFormat="1"/>
    <row r="435" s="36" customFormat="1"/>
    <row r="436" s="36" customFormat="1"/>
    <row r="437" s="36" customFormat="1"/>
    <row r="438" s="36" customFormat="1"/>
    <row r="439" s="36" customFormat="1"/>
    <row r="440" s="36" customFormat="1"/>
    <row r="441" s="36" customFormat="1"/>
    <row r="442" s="36" customFormat="1"/>
    <row r="443" s="36" customFormat="1"/>
    <row r="444" s="36" customFormat="1"/>
    <row r="445" s="36" customFormat="1"/>
    <row r="446" s="36" customFormat="1"/>
    <row r="447" s="36" customFormat="1"/>
    <row r="448" s="36" customFormat="1"/>
    <row r="449" s="36" customFormat="1"/>
    <row r="450" s="36" customFormat="1"/>
    <row r="451" s="36" customFormat="1"/>
    <row r="452" s="36" customFormat="1"/>
    <row r="453" s="36" customFormat="1"/>
    <row r="454" s="36" customFormat="1"/>
    <row r="455" s="36" customFormat="1"/>
    <row r="456" s="36" customFormat="1"/>
    <row r="457" s="36" customFormat="1"/>
    <row r="458" s="36" customFormat="1"/>
    <row r="459" s="36" customFormat="1"/>
    <row r="460" s="36" customFormat="1"/>
    <row r="461" s="36" customFormat="1"/>
    <row r="462" s="36" customFormat="1"/>
    <row r="463" s="36" customFormat="1"/>
    <row r="464" s="36" customFormat="1"/>
    <row r="465" s="36" customFormat="1"/>
    <row r="466" s="36" customFormat="1"/>
    <row r="467" s="36" customFormat="1"/>
    <row r="468" s="36" customFormat="1"/>
    <row r="469" s="36" customFormat="1"/>
    <row r="470" s="36" customFormat="1"/>
    <row r="471" s="36" customFormat="1"/>
    <row r="472" s="36" customFormat="1"/>
    <row r="473" s="36" customFormat="1"/>
    <row r="474" s="36" customFormat="1"/>
    <row r="475" s="36" customFormat="1"/>
    <row r="476" s="36" customFormat="1"/>
    <row r="477" s="36" customFormat="1"/>
    <row r="478" s="36" customFormat="1"/>
    <row r="479" s="36" customFormat="1"/>
    <row r="480" s="36" customFormat="1"/>
    <row r="481" s="36" customFormat="1"/>
    <row r="482" s="36" customFormat="1"/>
    <row r="483" s="36" customFormat="1"/>
    <row r="484" s="36" customFormat="1"/>
    <row r="485" s="36" customFormat="1"/>
    <row r="486" s="36" customFormat="1"/>
    <row r="487" s="36" customFormat="1"/>
    <row r="488" s="36" customFormat="1"/>
    <row r="489" s="36" customFormat="1"/>
    <row r="490" s="36" customFormat="1"/>
    <row r="491" s="36" customFormat="1"/>
    <row r="492" s="36" customFormat="1"/>
    <row r="493" s="36" customFormat="1"/>
    <row r="494" s="36" customFormat="1"/>
    <row r="495" s="36" customFormat="1"/>
    <row r="496" s="36" customFormat="1"/>
    <row r="497" s="36" customFormat="1"/>
    <row r="498" s="36" customFormat="1"/>
    <row r="499" s="36" customFormat="1"/>
    <row r="500" s="36" customFormat="1"/>
    <row r="501" s="36" customFormat="1"/>
    <row r="502" s="36" customFormat="1"/>
    <row r="503" s="36" customFormat="1"/>
    <row r="504" s="36" customFormat="1"/>
    <row r="505" s="36" customFormat="1"/>
    <row r="506" s="36" customFormat="1"/>
    <row r="507" s="36" customFormat="1"/>
    <row r="508" s="36" customFormat="1"/>
    <row r="509" s="36" customFormat="1"/>
    <row r="510" s="36" customFormat="1"/>
    <row r="511" s="36" customFormat="1"/>
    <row r="512" s="36" customFormat="1"/>
    <row r="513" s="36" customFormat="1"/>
    <row r="514" s="36" customFormat="1"/>
    <row r="515" s="36" customFormat="1"/>
    <row r="516" s="36" customFormat="1"/>
    <row r="517" s="36" customFormat="1"/>
    <row r="518" s="36" customFormat="1"/>
    <row r="519" s="36" customFormat="1"/>
    <row r="520" s="36" customFormat="1"/>
    <row r="521" s="36" customFormat="1"/>
    <row r="522" s="36" customFormat="1"/>
    <row r="523" s="36" customFormat="1"/>
    <row r="524" s="36" customFormat="1"/>
    <row r="525" s="36" customFormat="1"/>
    <row r="526" s="36" customFormat="1"/>
    <row r="527" s="36" customFormat="1"/>
    <row r="528" s="36" customFormat="1"/>
    <row r="529" s="36" customFormat="1"/>
    <row r="530" s="36" customFormat="1"/>
    <row r="531" s="36" customFormat="1"/>
    <row r="532" s="36" customFormat="1"/>
    <row r="533" s="36" customFormat="1"/>
    <row r="534" s="36" customFormat="1"/>
    <row r="535" s="36" customFormat="1"/>
    <row r="536" s="36" customFormat="1"/>
    <row r="537" s="36" customFormat="1"/>
    <row r="538" s="36" customFormat="1"/>
    <row r="539" s="36" customFormat="1"/>
    <row r="540" s="36" customFormat="1"/>
    <row r="541" s="36" customFormat="1"/>
    <row r="542" s="36" customFormat="1"/>
    <row r="543" s="36" customFormat="1"/>
    <row r="544" s="36" customFormat="1"/>
    <row r="545" s="36" customFormat="1"/>
    <row r="546" s="36" customFormat="1"/>
    <row r="547" s="36" customFormat="1"/>
    <row r="548" s="36" customFormat="1"/>
    <row r="549" s="36" customFormat="1"/>
    <row r="550" s="36" customFormat="1"/>
    <row r="551" s="36" customFormat="1"/>
    <row r="552" s="36" customFormat="1"/>
    <row r="553" s="36" customFormat="1"/>
    <row r="554" s="36" customFormat="1"/>
    <row r="555" s="36" customFormat="1"/>
    <row r="556" s="36" customFormat="1"/>
    <row r="557" s="36" customFormat="1"/>
    <row r="558" s="36" customFormat="1"/>
    <row r="559" s="36" customFormat="1"/>
    <row r="560" s="36" customFormat="1"/>
    <row r="561" s="36" customFormat="1"/>
    <row r="562" s="36" customFormat="1"/>
    <row r="563" s="36" customFormat="1"/>
    <row r="564" s="36" customFormat="1"/>
    <row r="565" s="36" customFormat="1"/>
    <row r="566" s="36" customFormat="1"/>
    <row r="567" s="36" customFormat="1"/>
    <row r="568" s="36" customFormat="1"/>
    <row r="569" s="36" customFormat="1"/>
    <row r="570" s="36" customFormat="1"/>
    <row r="571" s="36" customFormat="1"/>
    <row r="572" s="36" customFormat="1"/>
    <row r="573" s="36" customFormat="1"/>
    <row r="574" s="36" customFormat="1"/>
    <row r="575" s="36" customFormat="1"/>
    <row r="576" s="36" customFormat="1"/>
    <row r="577" s="36" customFormat="1"/>
    <row r="578" s="36" customFormat="1"/>
    <row r="579" s="36" customFormat="1"/>
    <row r="580" s="36" customFormat="1"/>
    <row r="581" s="36" customFormat="1"/>
    <row r="582" s="36" customFormat="1"/>
    <row r="583" s="36" customFormat="1"/>
    <row r="584" s="36" customFormat="1"/>
    <row r="585" s="36" customFormat="1"/>
    <row r="586" s="36" customFormat="1"/>
    <row r="587" s="36" customFormat="1"/>
    <row r="588" s="36" customFormat="1"/>
    <row r="589" s="36" customFormat="1"/>
    <row r="590" s="36" customFormat="1"/>
    <row r="591" s="36" customFormat="1"/>
    <row r="592" s="36" customFormat="1"/>
    <row r="593" s="36" customFormat="1"/>
    <row r="594" s="36" customFormat="1"/>
    <row r="595" s="36" customFormat="1"/>
    <row r="596" s="36" customFormat="1"/>
    <row r="597" s="36" customFormat="1"/>
    <row r="598" s="36" customFormat="1"/>
    <row r="599" s="36" customFormat="1"/>
    <row r="600" s="36" customFormat="1"/>
    <row r="601" s="36" customFormat="1"/>
    <row r="602" s="36" customFormat="1"/>
    <row r="603" s="36" customFormat="1"/>
    <row r="604" s="36" customFormat="1"/>
    <row r="605" s="36" customFormat="1"/>
    <row r="606" s="36" customFormat="1"/>
    <row r="607" s="36" customFormat="1"/>
    <row r="608" s="36" customFormat="1"/>
    <row r="609" s="36" customFormat="1"/>
    <row r="610" s="36" customFormat="1"/>
    <row r="611" s="36" customFormat="1"/>
    <row r="612" s="36" customFormat="1"/>
    <row r="613" s="36" customFormat="1"/>
    <row r="614" s="36" customFormat="1"/>
    <row r="615" s="36" customFormat="1"/>
    <row r="616" s="36" customFormat="1"/>
    <row r="617" s="36" customFormat="1"/>
    <row r="618" s="36" customFormat="1"/>
    <row r="619" s="36" customFormat="1"/>
    <row r="620" s="36" customFormat="1"/>
    <row r="621" s="36" customFormat="1"/>
    <row r="622" s="36" customFormat="1"/>
    <row r="623" s="36" customFormat="1"/>
    <row r="624" s="36" customFormat="1"/>
    <row r="625" s="36" customFormat="1"/>
    <row r="626" s="36" customFormat="1"/>
    <row r="627" s="36" customFormat="1"/>
    <row r="628" s="36" customFormat="1"/>
    <row r="629" s="36" customFormat="1"/>
    <row r="630" s="36" customFormat="1"/>
    <row r="631" s="36" customFormat="1"/>
    <row r="632" s="36" customFormat="1"/>
    <row r="633" s="36" customFormat="1"/>
    <row r="634" s="36" customFormat="1"/>
    <row r="635" s="36" customFormat="1"/>
    <row r="636" s="36" customFormat="1"/>
    <row r="637" s="36" customFormat="1"/>
    <row r="638" s="36" customFormat="1"/>
    <row r="639" s="36" customFormat="1"/>
    <row r="640" s="36" customFormat="1"/>
    <row r="641" s="36" customFormat="1"/>
    <row r="642" s="36" customFormat="1"/>
    <row r="643" s="36" customFormat="1"/>
    <row r="644" s="36" customFormat="1"/>
    <row r="645" s="36" customFormat="1"/>
    <row r="646" s="36" customFormat="1"/>
    <row r="647" s="36" customFormat="1"/>
    <row r="648" s="36" customFormat="1"/>
    <row r="649" s="36" customFormat="1"/>
    <row r="650" s="36" customFormat="1"/>
    <row r="651" s="36" customFormat="1"/>
    <row r="652" s="36" customFormat="1"/>
    <row r="653" s="36" customFormat="1"/>
    <row r="654" s="36" customFormat="1"/>
    <row r="655" s="36" customFormat="1"/>
    <row r="656" s="36" customFormat="1"/>
    <row r="657" s="36" customFormat="1"/>
    <row r="658" s="36" customFormat="1"/>
    <row r="659" s="36" customFormat="1"/>
    <row r="660" s="36" customFormat="1"/>
    <row r="661" s="36" customFormat="1"/>
    <row r="662" s="36" customFormat="1"/>
    <row r="663" s="36" customFormat="1"/>
    <row r="664" s="36" customFormat="1"/>
    <row r="665" s="36" customFormat="1"/>
    <row r="666" s="36" customFormat="1"/>
    <row r="667" s="36" customFormat="1"/>
    <row r="668" s="36" customFormat="1"/>
    <row r="669" s="36" customFormat="1"/>
    <row r="670" s="36" customFormat="1"/>
    <row r="671" s="36" customFormat="1"/>
    <row r="672" s="36" customFormat="1"/>
    <row r="673" s="36" customFormat="1"/>
    <row r="674" s="36" customFormat="1"/>
    <row r="675" s="36" customFormat="1"/>
    <row r="676" s="36" customFormat="1"/>
    <row r="677" s="36" customFormat="1"/>
    <row r="678" s="36" customFormat="1"/>
    <row r="679" s="36" customFormat="1"/>
    <row r="680" s="36" customFormat="1"/>
    <row r="681" s="36" customFormat="1"/>
    <row r="682" s="36" customFormat="1"/>
    <row r="683" s="36" customFormat="1"/>
    <row r="684" s="36" customFormat="1"/>
    <row r="685" s="36" customFormat="1"/>
    <row r="686" s="36" customFormat="1"/>
    <row r="687" s="36" customFormat="1"/>
    <row r="688" s="36" customFormat="1"/>
    <row r="689" s="36" customFormat="1"/>
    <row r="690" s="36" customFormat="1"/>
    <row r="691" s="36" customFormat="1"/>
    <row r="692" s="36" customFormat="1"/>
    <row r="693" s="36" customFormat="1"/>
    <row r="694" s="36" customFormat="1"/>
    <row r="695" s="36" customFormat="1"/>
    <row r="696" s="36" customFormat="1"/>
    <row r="697" s="36" customFormat="1"/>
    <row r="698" s="36" customFormat="1"/>
    <row r="699" s="36" customFormat="1"/>
    <row r="700" s="36" customFormat="1"/>
    <row r="701" s="36" customFormat="1"/>
    <row r="702" s="36" customFormat="1"/>
    <row r="703" s="36" customFormat="1"/>
    <row r="704" s="36" customFormat="1"/>
    <row r="705" s="36" customFormat="1"/>
    <row r="706" s="36" customFormat="1"/>
    <row r="707" s="36" customFormat="1"/>
    <row r="708" s="36" customFormat="1"/>
    <row r="709" s="36" customFormat="1"/>
    <row r="710" s="36" customFormat="1"/>
    <row r="711" s="36" customFormat="1"/>
    <row r="712" s="36" customFormat="1"/>
    <row r="713" s="36" customFormat="1"/>
    <row r="714" s="36" customFormat="1"/>
    <row r="715" s="36" customFormat="1"/>
    <row r="716" s="36" customFormat="1"/>
    <row r="717" s="36" customFormat="1"/>
    <row r="718" s="36" customFormat="1"/>
    <row r="719" s="36" customFormat="1"/>
    <row r="720" s="36" customFormat="1"/>
    <row r="721" s="36" customFormat="1"/>
    <row r="722" s="36" customFormat="1"/>
    <row r="723" s="36" customFormat="1"/>
    <row r="724" s="36" customFormat="1"/>
    <row r="725" s="36" customFormat="1"/>
    <row r="726" s="36" customFormat="1"/>
    <row r="727" s="36" customFormat="1"/>
    <row r="728" s="36" customFormat="1"/>
    <row r="729" s="36" customFormat="1"/>
    <row r="730" s="36" customFormat="1"/>
    <row r="731" s="36" customFormat="1"/>
    <row r="732" s="36" customFormat="1"/>
    <row r="733" s="36" customFormat="1"/>
    <row r="734" s="36" customFormat="1"/>
    <row r="735" s="36" customFormat="1"/>
    <row r="736" s="36" customFormat="1"/>
    <row r="737" s="36" customFormat="1"/>
    <row r="738" s="36" customFormat="1"/>
    <row r="739" s="36" customFormat="1"/>
    <row r="740" s="36" customFormat="1"/>
    <row r="741" s="36" customFormat="1"/>
    <row r="742" s="36" customFormat="1"/>
    <row r="743" s="36" customFormat="1"/>
    <row r="744" s="36" customFormat="1"/>
    <row r="745" s="36" customFormat="1"/>
    <row r="746" s="36" customFormat="1"/>
    <row r="747" s="36" customFormat="1"/>
    <row r="748" s="36" customFormat="1"/>
    <row r="749" s="36" customFormat="1"/>
    <row r="750" s="36" customFormat="1"/>
    <row r="751" s="36" customFormat="1"/>
    <row r="752" s="36" customFormat="1"/>
    <row r="753" s="36" customFormat="1"/>
    <row r="754" s="36" customFormat="1"/>
    <row r="755" s="36" customFormat="1"/>
    <row r="756" s="36" customFormat="1"/>
    <row r="757" s="36" customFormat="1"/>
    <row r="758" s="36" customFormat="1"/>
    <row r="759" s="36" customFormat="1"/>
    <row r="760" s="36" customFormat="1"/>
    <row r="761" s="36" customFormat="1"/>
    <row r="762" s="36" customFormat="1"/>
  </sheetData>
  <mergeCells count="12">
    <mergeCell ref="S10:S12"/>
    <mergeCell ref="A1:D3"/>
    <mergeCell ref="R10:R12"/>
    <mergeCell ref="A13:R13"/>
    <mergeCell ref="Q10:Q12"/>
    <mergeCell ref="H5:I5"/>
    <mergeCell ref="H6:I6"/>
    <mergeCell ref="H7:I7"/>
    <mergeCell ref="B5:C5"/>
    <mergeCell ref="B6:C6"/>
    <mergeCell ref="B7:C7"/>
    <mergeCell ref="A10:A12"/>
  </mergeCells>
  <printOptions horizontalCentered="1"/>
  <pageMargins left="0.25" right="0.25" top="0.75" bottom="0.75" header="0.3" footer="0.3"/>
  <pageSetup paperSize="3" scale="60" orientation="landscape" r:id="rId1"/>
  <headerFooter>
    <oddFooter>&amp;L&amp;9&amp;F&amp;C&amp;9Page &amp;P of &amp;N&amp;R&amp;9&amp;A</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8">
    <tabColor rgb="FF00B0F0"/>
  </sheetPr>
  <dimension ref="A1:B19"/>
  <sheetViews>
    <sheetView workbookViewId="0">
      <selection activeCell="A2" sqref="A2"/>
    </sheetView>
  </sheetViews>
  <sheetFormatPr defaultRowHeight="14.5"/>
  <cols>
    <col min="1" max="1" width="5.54296875" style="81" customWidth="1"/>
  </cols>
  <sheetData>
    <row r="1" spans="1:2" ht="18.5">
      <c r="A1" s="192" t="s">
        <v>217</v>
      </c>
    </row>
    <row r="4" spans="1:2">
      <c r="A4" s="81">
        <v>1</v>
      </c>
      <c r="B4" t="s">
        <v>218</v>
      </c>
    </row>
    <row r="5" spans="1:2">
      <c r="A5" s="81">
        <v>2</v>
      </c>
      <c r="B5" t="s">
        <v>219</v>
      </c>
    </row>
    <row r="6" spans="1:2">
      <c r="A6" s="81">
        <v>3</v>
      </c>
      <c r="B6" t="s">
        <v>220</v>
      </c>
    </row>
    <row r="7" spans="1:2">
      <c r="A7" s="81">
        <v>4</v>
      </c>
      <c r="B7" s="679" t="s">
        <v>221</v>
      </c>
    </row>
    <row r="8" spans="1:2">
      <c r="A8" s="81">
        <v>5</v>
      </c>
      <c r="B8" t="s">
        <v>222</v>
      </c>
    </row>
    <row r="9" spans="1:2">
      <c r="B9" s="614" t="s">
        <v>223</v>
      </c>
    </row>
    <row r="10" spans="1:2">
      <c r="A10" s="81">
        <v>6</v>
      </c>
      <c r="B10" t="s">
        <v>224</v>
      </c>
    </row>
    <row r="11" spans="1:2">
      <c r="A11" s="81">
        <v>7</v>
      </c>
      <c r="B11" t="s">
        <v>225</v>
      </c>
    </row>
    <row r="12" spans="1:2">
      <c r="A12" s="81">
        <v>8</v>
      </c>
      <c r="B12" t="s">
        <v>226</v>
      </c>
    </row>
    <row r="13" spans="1:2">
      <c r="A13" s="81">
        <v>9</v>
      </c>
      <c r="B13" t="s">
        <v>227</v>
      </c>
    </row>
    <row r="14" spans="1:2">
      <c r="A14" s="81">
        <v>10</v>
      </c>
      <c r="B14" t="s">
        <v>228</v>
      </c>
    </row>
    <row r="15" spans="1:2">
      <c r="A15" s="81">
        <v>11</v>
      </c>
      <c r="B15" t="s">
        <v>776</v>
      </c>
    </row>
    <row r="16" spans="1:2">
      <c r="A16" s="81">
        <v>12</v>
      </c>
      <c r="B16" t="s">
        <v>229</v>
      </c>
    </row>
    <row r="17" spans="1:2">
      <c r="A17" s="81">
        <v>13</v>
      </c>
      <c r="B17" s="92" t="s">
        <v>421</v>
      </c>
    </row>
    <row r="18" spans="1:2">
      <c r="A18" s="81">
        <v>14</v>
      </c>
      <c r="B18" t="s">
        <v>230</v>
      </c>
    </row>
    <row r="19" spans="1:2">
      <c r="A19" s="81">
        <v>15</v>
      </c>
      <c r="B19" t="s">
        <v>231</v>
      </c>
    </row>
  </sheetData>
  <sheetProtection algorithmName="SHA-512" hashValue="rJByd61uO9rkD9vvS8onk2UOz3Ku6BHuE4n1xwpeJ4Vc/36tx028ug3OI1NYzXAVriSxyQENTIUMm+qxO4w7sA==" saltValue="rBA1wi17TnN5KTO81JRyyQ==" spinCount="100000" sheet="1" objects="1" scenarios="1" selectLockedCells="1"/>
  <pageMargins left="0.7" right="0.7" top="0.75" bottom="0.75" header="0.3" footer="0.3"/>
  <pageSetup orientation="landscape" r:id="rId1"/>
  <headerFooter>
    <oddFooter>&amp;L&amp;9&amp;F&amp;C&amp;9Page &amp;P of &amp;N&amp;R&amp;9&amp;A</oddFooter>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151C3D-AFC9-4080-9D78-977DD37F94A6}">
  <sheetPr codeName="Sheet19">
    <tabColor rgb="FFFFFF00"/>
  </sheetPr>
  <dimension ref="A1:K50"/>
  <sheetViews>
    <sheetView topLeftCell="A8" workbookViewId="0">
      <selection activeCell="O18" sqref="O18"/>
    </sheetView>
  </sheetViews>
  <sheetFormatPr defaultColWidth="8.7265625" defaultRowHeight="12.5"/>
  <cols>
    <col min="1" max="1" width="15.54296875" style="90" customWidth="1"/>
    <col min="2" max="2" width="7.453125" style="90" customWidth="1"/>
    <col min="3" max="3" width="8.54296875" style="90" customWidth="1"/>
    <col min="4" max="4" width="12.54296875" style="90" customWidth="1"/>
    <col min="5" max="5" width="5.54296875" style="90" customWidth="1"/>
    <col min="6" max="9" width="12.54296875" style="90" customWidth="1"/>
    <col min="10" max="10" width="17" style="90" customWidth="1"/>
    <col min="11" max="11" width="0" style="90" hidden="1" customWidth="1"/>
    <col min="12" max="16384" width="8.7265625" style="90"/>
  </cols>
  <sheetData>
    <row r="1" spans="1:11" ht="27" customHeight="1">
      <c r="A1" s="1268" t="s">
        <v>876</v>
      </c>
      <c r="B1" s="1269"/>
      <c r="C1" s="1269"/>
      <c r="D1" s="1269"/>
      <c r="E1" s="1269"/>
      <c r="F1" s="1269"/>
      <c r="G1" s="1269"/>
      <c r="H1" s="1269"/>
      <c r="I1" s="1269"/>
      <c r="J1" s="1270"/>
    </row>
    <row r="2" spans="1:11" ht="13.5" customHeight="1" thickBot="1">
      <c r="A2" s="1271"/>
      <c r="B2" s="1272"/>
      <c r="C2" s="1272"/>
      <c r="D2" s="1272"/>
      <c r="E2" s="1272"/>
      <c r="F2" s="1272"/>
      <c r="G2" s="1272"/>
      <c r="H2" s="1272"/>
      <c r="I2" s="1272"/>
      <c r="J2" s="1273"/>
    </row>
    <row r="3" spans="1:11">
      <c r="A3" s="1274" t="s">
        <v>117</v>
      </c>
      <c r="B3" s="1275"/>
      <c r="C3" s="1275"/>
      <c r="D3" s="1275" t="s">
        <v>118</v>
      </c>
      <c r="E3" s="1275"/>
      <c r="F3" s="1275"/>
      <c r="G3" s="1206" t="s">
        <v>877</v>
      </c>
      <c r="H3" s="1206"/>
      <c r="I3" s="1275" t="s">
        <v>878</v>
      </c>
      <c r="J3" s="1276"/>
    </row>
    <row r="4" spans="1:11">
      <c r="A4" s="1254" t="s">
        <v>934</v>
      </c>
      <c r="B4" s="1255"/>
      <c r="C4" s="1255"/>
      <c r="D4" s="1255" t="s">
        <v>17</v>
      </c>
      <c r="E4" s="1255"/>
      <c r="F4" s="1255"/>
      <c r="G4" s="1255" t="s">
        <v>17</v>
      </c>
      <c r="H4" s="1255"/>
      <c r="I4" s="1255" t="s">
        <v>17</v>
      </c>
      <c r="J4" s="1257"/>
      <c r="K4" s="90" t="str">
        <f>A4</f>
        <v>type hee</v>
      </c>
    </row>
    <row r="5" spans="1:11">
      <c r="A5" s="1254"/>
      <c r="B5" s="1255"/>
      <c r="C5" s="1255"/>
      <c r="D5" s="1255"/>
      <c r="E5" s="1255"/>
      <c r="F5" s="1255"/>
      <c r="G5" s="1255"/>
      <c r="H5" s="1255"/>
      <c r="I5" s="1255"/>
      <c r="J5" s="1257"/>
      <c r="K5" s="90" t="str">
        <f>D4</f>
        <v>type here</v>
      </c>
    </row>
    <row r="6" spans="1:11">
      <c r="A6" s="1254"/>
      <c r="B6" s="1255"/>
      <c r="C6" s="1255"/>
      <c r="D6" s="1255"/>
      <c r="E6" s="1255"/>
      <c r="F6" s="1255"/>
      <c r="G6" s="1277" t="s">
        <v>119</v>
      </c>
      <c r="H6" s="1277"/>
      <c r="I6" s="1255"/>
      <c r="J6" s="1257"/>
      <c r="K6" s="90" t="str">
        <f>G4</f>
        <v>type here</v>
      </c>
    </row>
    <row r="7" spans="1:11">
      <c r="A7" s="1254"/>
      <c r="B7" s="1255"/>
      <c r="C7" s="1255"/>
      <c r="D7" s="1255"/>
      <c r="E7" s="1255"/>
      <c r="F7" s="1255"/>
      <c r="G7" s="1255"/>
      <c r="H7" s="1255"/>
      <c r="I7" s="1255"/>
      <c r="J7" s="1257"/>
      <c r="K7" s="90" t="str">
        <f>I4</f>
        <v>type here</v>
      </c>
    </row>
    <row r="8" spans="1:11" ht="12.75" customHeight="1">
      <c r="A8" s="1264" t="s">
        <v>121</v>
      </c>
      <c r="B8" s="1265"/>
      <c r="C8" s="1265"/>
      <c r="D8" s="1265" t="s">
        <v>122</v>
      </c>
      <c r="E8" s="1265"/>
      <c r="F8" s="1265"/>
      <c r="G8" s="1266" t="s">
        <v>123</v>
      </c>
      <c r="H8" s="1266"/>
      <c r="I8" s="1265" t="s">
        <v>124</v>
      </c>
      <c r="J8" s="1267"/>
    </row>
    <row r="9" spans="1:11">
      <c r="A9" s="1254"/>
      <c r="B9" s="1255"/>
      <c r="C9" s="1255"/>
      <c r="D9" s="1255"/>
      <c r="E9" s="1255"/>
      <c r="F9" s="1255"/>
      <c r="G9" s="1258"/>
      <c r="H9" s="1259"/>
      <c r="I9" s="1255"/>
      <c r="J9" s="1257"/>
    </row>
    <row r="10" spans="1:11">
      <c r="A10" s="1254"/>
      <c r="B10" s="1255"/>
      <c r="C10" s="1255"/>
      <c r="D10" s="1255"/>
      <c r="E10" s="1255"/>
      <c r="F10" s="1255"/>
      <c r="G10" s="1260"/>
      <c r="H10" s="1261"/>
      <c r="I10" s="1255"/>
      <c r="J10" s="1257"/>
    </row>
    <row r="11" spans="1:11">
      <c r="A11" s="1254"/>
      <c r="B11" s="1255"/>
      <c r="C11" s="1255"/>
      <c r="D11" s="1255"/>
      <c r="E11" s="1255"/>
      <c r="F11" s="1255"/>
      <c r="G11" s="1262"/>
      <c r="H11" s="1263"/>
      <c r="I11" s="1255"/>
      <c r="J11" s="1257"/>
    </row>
    <row r="12" spans="1:11" ht="12.75" customHeight="1">
      <c r="A12" s="1249" t="s">
        <v>125</v>
      </c>
      <c r="B12" s="1250"/>
      <c r="C12" s="1250"/>
      <c r="D12" s="1250" t="s">
        <v>879</v>
      </c>
      <c r="E12" s="1250"/>
      <c r="F12" s="1250"/>
      <c r="G12" s="1251" t="s">
        <v>126</v>
      </c>
      <c r="H12" s="1251"/>
      <c r="I12" s="1252" t="s">
        <v>880</v>
      </c>
      <c r="J12" s="1253"/>
    </row>
    <row r="13" spans="1:11">
      <c r="A13" s="1254"/>
      <c r="B13" s="1255"/>
      <c r="C13" s="1255"/>
      <c r="D13" s="1255"/>
      <c r="E13" s="1255"/>
      <c r="F13" s="1255"/>
      <c r="G13" s="1256"/>
      <c r="H13" s="1256"/>
      <c r="I13" s="1255"/>
      <c r="J13" s="1257"/>
    </row>
    <row r="14" spans="1:11">
      <c r="A14" s="1254"/>
      <c r="B14" s="1255"/>
      <c r="C14" s="1255"/>
      <c r="D14" s="1255"/>
      <c r="E14" s="1255"/>
      <c r="F14" s="1255"/>
      <c r="G14" s="1256"/>
      <c r="H14" s="1256"/>
      <c r="I14" s="1255"/>
      <c r="J14" s="1257"/>
    </row>
    <row r="15" spans="1:11" ht="15" customHeight="1">
      <c r="A15" s="57" t="s">
        <v>127</v>
      </c>
      <c r="B15" s="1228"/>
      <c r="C15" s="1229"/>
      <c r="D15" s="58" t="s">
        <v>128</v>
      </c>
      <c r="E15" s="1230"/>
      <c r="F15" s="1231"/>
      <c r="G15" s="1232" t="s">
        <v>881</v>
      </c>
      <c r="H15" s="1232"/>
      <c r="I15" s="1232"/>
      <c r="J15" s="1233"/>
    </row>
    <row r="16" spans="1:11" ht="10.15" customHeight="1">
      <c r="A16" s="1234" t="s">
        <v>129</v>
      </c>
      <c r="B16" s="1235"/>
      <c r="C16" s="1236"/>
      <c r="D16" s="1239" t="s">
        <v>130</v>
      </c>
      <c r="E16" s="1241"/>
      <c r="F16" s="1242"/>
      <c r="G16" s="1245"/>
      <c r="H16" s="1245"/>
      <c r="I16" s="1245"/>
      <c r="J16" s="1246"/>
    </row>
    <row r="17" spans="1:10" ht="5.65" customHeight="1">
      <c r="A17" s="1234"/>
      <c r="B17" s="1237"/>
      <c r="C17" s="1238"/>
      <c r="D17" s="1240"/>
      <c r="E17" s="1243"/>
      <c r="F17" s="1244"/>
      <c r="G17" s="1247"/>
      <c r="H17" s="1247"/>
      <c r="I17" s="1247"/>
      <c r="J17" s="1248"/>
    </row>
    <row r="18" spans="1:10">
      <c r="A18" s="1208"/>
      <c r="B18" s="1209"/>
      <c r="C18" s="1209"/>
      <c r="D18" s="1212" t="s">
        <v>882</v>
      </c>
      <c r="E18" s="1212"/>
      <c r="F18" s="1212"/>
      <c r="G18" s="1212"/>
      <c r="H18" s="1212"/>
      <c r="I18" s="1212"/>
      <c r="J18" s="1213"/>
    </row>
    <row r="19" spans="1:10">
      <c r="A19" s="1210"/>
      <c r="B19" s="1211"/>
      <c r="C19" s="1211"/>
      <c r="D19" s="1214"/>
      <c r="E19" s="1214"/>
      <c r="F19" s="1214"/>
      <c r="G19" s="1214"/>
      <c r="H19" s="1214"/>
      <c r="I19" s="1214"/>
      <c r="J19" s="1215"/>
    </row>
    <row r="20" spans="1:10" ht="12.75" customHeight="1">
      <c r="A20" s="1216" t="s">
        <v>883</v>
      </c>
      <c r="B20" s="1217"/>
      <c r="C20" s="1217"/>
      <c r="D20" s="1217"/>
      <c r="E20" s="1217"/>
      <c r="F20" s="1217"/>
      <c r="G20" s="1217"/>
      <c r="H20" s="1217"/>
      <c r="I20" s="1217"/>
      <c r="J20" s="1218"/>
    </row>
    <row r="21" spans="1:10" ht="13.5" customHeight="1" thickBot="1">
      <c r="A21" s="1219" t="s">
        <v>884</v>
      </c>
      <c r="B21" s="1220"/>
      <c r="C21" s="1220"/>
      <c r="D21" s="1220"/>
      <c r="E21" s="1220"/>
      <c r="F21" s="1220"/>
      <c r="G21" s="1220"/>
      <c r="H21" s="1220"/>
      <c r="I21" s="1220"/>
      <c r="J21" s="1221"/>
    </row>
    <row r="22" spans="1:10" ht="13.5" thickBot="1">
      <c r="A22" s="1222" t="s">
        <v>131</v>
      </c>
      <c r="B22" s="1223"/>
      <c r="C22" s="1223"/>
      <c r="D22" s="1223"/>
      <c r="E22" s="1223"/>
      <c r="F22" s="1223"/>
      <c r="G22" s="1223"/>
      <c r="H22" s="1223"/>
      <c r="I22" s="1223"/>
      <c r="J22" s="1224"/>
    </row>
    <row r="23" spans="1:10" ht="21" customHeight="1">
      <c r="A23" s="1205" t="s">
        <v>885</v>
      </c>
      <c r="B23" s="1206"/>
      <c r="C23" s="1206" t="s">
        <v>886</v>
      </c>
      <c r="D23" s="1206"/>
      <c r="E23" s="1206"/>
      <c r="F23" s="1207" t="s">
        <v>887</v>
      </c>
      <c r="G23" s="1207"/>
      <c r="H23" s="1225" t="s">
        <v>888</v>
      </c>
      <c r="I23" s="1226"/>
      <c r="J23" s="1227"/>
    </row>
    <row r="24" spans="1:10">
      <c r="A24" s="1201"/>
      <c r="B24" s="1202"/>
      <c r="C24" s="1202"/>
      <c r="D24" s="1202"/>
      <c r="E24" s="1202"/>
      <c r="F24" s="1202"/>
      <c r="G24" s="1202"/>
      <c r="H24" s="1195"/>
      <c r="I24" s="1196"/>
      <c r="J24" s="1197"/>
    </row>
    <row r="25" spans="1:10">
      <c r="A25" s="1201"/>
      <c r="B25" s="1202"/>
      <c r="C25" s="1202"/>
      <c r="D25" s="1202"/>
      <c r="E25" s="1202"/>
      <c r="F25" s="1202"/>
      <c r="G25" s="1202"/>
      <c r="H25" s="1195"/>
      <c r="I25" s="1196"/>
      <c r="J25" s="1197"/>
    </row>
    <row r="26" spans="1:10">
      <c r="A26" s="1201"/>
      <c r="B26" s="1202"/>
      <c r="C26" s="1202"/>
      <c r="D26" s="1202"/>
      <c r="E26" s="1202"/>
      <c r="F26" s="1202"/>
      <c r="G26" s="1202"/>
      <c r="H26" s="1195"/>
      <c r="I26" s="1196"/>
      <c r="J26" s="1197"/>
    </row>
    <row r="27" spans="1:10">
      <c r="A27" s="1201"/>
      <c r="B27" s="1202"/>
      <c r="C27" s="1202"/>
      <c r="D27" s="1202"/>
      <c r="E27" s="1202"/>
      <c r="F27" s="1202"/>
      <c r="G27" s="1202"/>
      <c r="H27" s="1195"/>
      <c r="I27" s="1196"/>
      <c r="J27" s="1197"/>
    </row>
    <row r="28" spans="1:10">
      <c r="A28" s="1201"/>
      <c r="B28" s="1202"/>
      <c r="C28" s="1202"/>
      <c r="D28" s="1202"/>
      <c r="E28" s="1202"/>
      <c r="F28" s="1202"/>
      <c r="G28" s="1202"/>
      <c r="H28" s="1195"/>
      <c r="I28" s="1196"/>
      <c r="J28" s="1197"/>
    </row>
    <row r="29" spans="1:10">
      <c r="A29" s="1201"/>
      <c r="B29" s="1202"/>
      <c r="C29" s="1202"/>
      <c r="D29" s="1202"/>
      <c r="E29" s="1202"/>
      <c r="F29" s="1202"/>
      <c r="G29" s="1202"/>
      <c r="H29" s="1195"/>
      <c r="I29" s="1196"/>
      <c r="J29" s="1197"/>
    </row>
    <row r="30" spans="1:10">
      <c r="A30" s="1201"/>
      <c r="B30" s="1202"/>
      <c r="C30" s="1202"/>
      <c r="D30" s="1202"/>
      <c r="E30" s="1202"/>
      <c r="F30" s="1202"/>
      <c r="G30" s="1202"/>
      <c r="H30" s="1195"/>
      <c r="I30" s="1196"/>
      <c r="J30" s="1197"/>
    </row>
    <row r="31" spans="1:10">
      <c r="A31" s="1201" t="s">
        <v>120</v>
      </c>
      <c r="B31" s="1202"/>
      <c r="C31" s="1202" t="s">
        <v>120</v>
      </c>
      <c r="D31" s="1202"/>
      <c r="E31" s="1202"/>
      <c r="F31" s="1202" t="s">
        <v>120</v>
      </c>
      <c r="G31" s="1202"/>
      <c r="H31" s="1195"/>
      <c r="I31" s="1196"/>
      <c r="J31" s="1197"/>
    </row>
    <row r="32" spans="1:10">
      <c r="A32" s="1201" t="s">
        <v>120</v>
      </c>
      <c r="B32" s="1202"/>
      <c r="C32" s="1202" t="s">
        <v>120</v>
      </c>
      <c r="D32" s="1202"/>
      <c r="E32" s="1202"/>
      <c r="F32" s="1202" t="s">
        <v>120</v>
      </c>
      <c r="G32" s="1202"/>
      <c r="H32" s="1195"/>
      <c r="I32" s="1196"/>
      <c r="J32" s="1197"/>
    </row>
    <row r="33" spans="1:10">
      <c r="A33" s="1201" t="s">
        <v>120</v>
      </c>
      <c r="B33" s="1202"/>
      <c r="C33" s="1202" t="s">
        <v>120</v>
      </c>
      <c r="D33" s="1202"/>
      <c r="E33" s="1202"/>
      <c r="F33" s="1202" t="s">
        <v>120</v>
      </c>
      <c r="G33" s="1202"/>
      <c r="H33" s="1195"/>
      <c r="I33" s="1196"/>
      <c r="J33" s="1197"/>
    </row>
    <row r="34" spans="1:10">
      <c r="A34" s="1201" t="s">
        <v>120</v>
      </c>
      <c r="B34" s="1202"/>
      <c r="C34" s="1202" t="s">
        <v>120</v>
      </c>
      <c r="D34" s="1202"/>
      <c r="E34" s="1202"/>
      <c r="F34" s="1202" t="s">
        <v>120</v>
      </c>
      <c r="G34" s="1202"/>
      <c r="H34" s="1195"/>
      <c r="I34" s="1196"/>
      <c r="J34" s="1197"/>
    </row>
    <row r="35" spans="1:10">
      <c r="A35" s="1201" t="s">
        <v>120</v>
      </c>
      <c r="B35" s="1202"/>
      <c r="C35" s="1202" t="s">
        <v>120</v>
      </c>
      <c r="D35" s="1202"/>
      <c r="E35" s="1202"/>
      <c r="F35" s="1202" t="s">
        <v>120</v>
      </c>
      <c r="G35" s="1202"/>
      <c r="H35" s="1195"/>
      <c r="I35" s="1196"/>
      <c r="J35" s="1197"/>
    </row>
    <row r="36" spans="1:10">
      <c r="A36" s="1201" t="s">
        <v>120</v>
      </c>
      <c r="B36" s="1202"/>
      <c r="C36" s="1202" t="s">
        <v>120</v>
      </c>
      <c r="D36" s="1202"/>
      <c r="E36" s="1202"/>
      <c r="F36" s="1202" t="s">
        <v>120</v>
      </c>
      <c r="G36" s="1202"/>
      <c r="H36" s="1195"/>
      <c r="I36" s="1196"/>
      <c r="J36" s="1197"/>
    </row>
    <row r="37" spans="1:10">
      <c r="A37" s="1201" t="s">
        <v>120</v>
      </c>
      <c r="B37" s="1202"/>
      <c r="C37" s="1202" t="s">
        <v>120</v>
      </c>
      <c r="D37" s="1202"/>
      <c r="E37" s="1202"/>
      <c r="F37" s="1202" t="s">
        <v>120</v>
      </c>
      <c r="G37" s="1202"/>
      <c r="H37" s="1195"/>
      <c r="I37" s="1196"/>
      <c r="J37" s="1197"/>
    </row>
    <row r="38" spans="1:10">
      <c r="A38" s="1201" t="s">
        <v>120</v>
      </c>
      <c r="B38" s="1202"/>
      <c r="C38" s="1202" t="s">
        <v>120</v>
      </c>
      <c r="D38" s="1202"/>
      <c r="E38" s="1202"/>
      <c r="F38" s="1202" t="s">
        <v>120</v>
      </c>
      <c r="G38" s="1202"/>
      <c r="H38" s="1195"/>
      <c r="I38" s="1196"/>
      <c r="J38" s="1197"/>
    </row>
    <row r="39" spans="1:10">
      <c r="A39" s="1201" t="s">
        <v>120</v>
      </c>
      <c r="B39" s="1202"/>
      <c r="C39" s="1202" t="s">
        <v>120</v>
      </c>
      <c r="D39" s="1202"/>
      <c r="E39" s="1202"/>
      <c r="F39" s="1202" t="s">
        <v>120</v>
      </c>
      <c r="G39" s="1202"/>
      <c r="H39" s="1195"/>
      <c r="I39" s="1196"/>
      <c r="J39" s="1197"/>
    </row>
    <row r="40" spans="1:10">
      <c r="A40" s="1201" t="s">
        <v>120</v>
      </c>
      <c r="B40" s="1202"/>
      <c r="C40" s="1202" t="s">
        <v>120</v>
      </c>
      <c r="D40" s="1202"/>
      <c r="E40" s="1202"/>
      <c r="F40" s="1202" t="s">
        <v>120</v>
      </c>
      <c r="G40" s="1202"/>
      <c r="H40" s="1195"/>
      <c r="I40" s="1196"/>
      <c r="J40" s="1197"/>
    </row>
    <row r="41" spans="1:10">
      <c r="A41" s="1201" t="s">
        <v>120</v>
      </c>
      <c r="B41" s="1202"/>
      <c r="C41" s="1202" t="s">
        <v>120</v>
      </c>
      <c r="D41" s="1202"/>
      <c r="E41" s="1202"/>
      <c r="F41" s="1202" t="s">
        <v>120</v>
      </c>
      <c r="G41" s="1202"/>
      <c r="H41" s="1195"/>
      <c r="I41" s="1196"/>
      <c r="J41" s="1197"/>
    </row>
    <row r="42" spans="1:10">
      <c r="A42" s="1201" t="s">
        <v>120</v>
      </c>
      <c r="B42" s="1202"/>
      <c r="C42" s="1202" t="s">
        <v>120</v>
      </c>
      <c r="D42" s="1202"/>
      <c r="E42" s="1202"/>
      <c r="F42" s="1202" t="s">
        <v>120</v>
      </c>
      <c r="G42" s="1202"/>
      <c r="H42" s="1195"/>
      <c r="I42" s="1196"/>
      <c r="J42" s="1197"/>
    </row>
    <row r="43" spans="1:10">
      <c r="A43" s="1201" t="s">
        <v>120</v>
      </c>
      <c r="B43" s="1202"/>
      <c r="C43" s="1202" t="s">
        <v>120</v>
      </c>
      <c r="D43" s="1202"/>
      <c r="E43" s="1202"/>
      <c r="F43" s="1202" t="s">
        <v>120</v>
      </c>
      <c r="G43" s="1202"/>
      <c r="H43" s="1195"/>
      <c r="I43" s="1196"/>
      <c r="J43" s="1197"/>
    </row>
    <row r="44" spans="1:10" ht="15.75" customHeight="1" thickBot="1">
      <c r="A44" s="1203" t="s">
        <v>120</v>
      </c>
      <c r="B44" s="1204"/>
      <c r="C44" s="1204" t="s">
        <v>120</v>
      </c>
      <c r="D44" s="1204"/>
      <c r="E44" s="1204"/>
      <c r="F44" s="1204" t="s">
        <v>120</v>
      </c>
      <c r="G44" s="1204"/>
      <c r="H44" s="1198" t="s">
        <v>120</v>
      </c>
      <c r="I44" s="1199"/>
      <c r="J44" s="1200"/>
    </row>
    <row r="45" spans="1:10" ht="27" customHeight="1" thickBot="1">
      <c r="A45" s="1177" t="s">
        <v>889</v>
      </c>
      <c r="B45" s="1178"/>
      <c r="C45" s="1178"/>
      <c r="D45" s="1178"/>
      <c r="E45" s="1178"/>
      <c r="F45" s="1178"/>
      <c r="G45" s="1178"/>
      <c r="H45" s="1178"/>
      <c r="I45" s="1178"/>
      <c r="J45" s="1179"/>
    </row>
    <row r="46" spans="1:10" ht="27" customHeight="1" thickBot="1">
      <c r="A46" s="1180" t="s">
        <v>890</v>
      </c>
      <c r="B46" s="1181"/>
      <c r="C46" s="1181"/>
      <c r="D46" s="1181"/>
      <c r="E46" s="1181"/>
      <c r="F46" s="1181"/>
      <c r="G46" s="1182"/>
      <c r="H46" s="1183" t="s">
        <v>891</v>
      </c>
      <c r="I46" s="1184"/>
      <c r="J46" s="1185"/>
    </row>
    <row r="47" spans="1:10" ht="27" customHeight="1" thickBot="1">
      <c r="A47" s="1186" t="s">
        <v>892</v>
      </c>
      <c r="B47" s="1187"/>
      <c r="C47" s="1187"/>
      <c r="D47" s="1187"/>
      <c r="E47" s="1187"/>
      <c r="F47" s="1187"/>
      <c r="G47" s="1188"/>
      <c r="H47" s="1183" t="s">
        <v>893</v>
      </c>
      <c r="I47" s="1184"/>
      <c r="J47" s="1185"/>
    </row>
    <row r="48" spans="1:10" ht="25.5" customHeight="1" thickBot="1">
      <c r="A48" s="1189" t="s">
        <v>894</v>
      </c>
      <c r="B48" s="1190"/>
      <c r="C48" s="1190"/>
      <c r="D48" s="1190"/>
      <c r="E48" s="1190"/>
      <c r="F48" s="1190"/>
      <c r="G48" s="1191"/>
      <c r="H48" s="1189" t="s">
        <v>895</v>
      </c>
      <c r="I48" s="1190"/>
      <c r="J48" s="1191"/>
    </row>
    <row r="49" spans="1:10">
      <c r="A49" s="1192" t="s">
        <v>896</v>
      </c>
      <c r="B49" s="1193"/>
      <c r="C49" s="1193"/>
      <c r="D49" s="1193"/>
      <c r="E49" s="1193"/>
      <c r="F49" s="1193"/>
      <c r="G49" s="1193"/>
      <c r="H49" s="1193"/>
      <c r="I49" s="1193"/>
      <c r="J49" s="1194"/>
    </row>
    <row r="50" spans="1:10" ht="13" thickBot="1">
      <c r="A50" s="1174"/>
      <c r="B50" s="1175"/>
      <c r="C50" s="1175"/>
      <c r="D50" s="1175"/>
      <c r="E50" s="1175"/>
      <c r="F50" s="1175"/>
      <c r="G50" s="1175"/>
      <c r="H50" s="1175"/>
      <c r="I50" s="1175"/>
      <c r="J50" s="1176"/>
    </row>
  </sheetData>
  <mergeCells count="138">
    <mergeCell ref="A8:C8"/>
    <mergeCell ref="D8:F8"/>
    <mergeCell ref="G8:H8"/>
    <mergeCell ref="I8:J8"/>
    <mergeCell ref="A9:C11"/>
    <mergeCell ref="D9:F11"/>
    <mergeCell ref="I9:J11"/>
    <mergeCell ref="A1:J2"/>
    <mergeCell ref="A3:C3"/>
    <mergeCell ref="D3:F3"/>
    <mergeCell ref="G3:H3"/>
    <mergeCell ref="I3:J3"/>
    <mergeCell ref="A4:C7"/>
    <mergeCell ref="D4:F7"/>
    <mergeCell ref="G4:H5"/>
    <mergeCell ref="I4:J7"/>
    <mergeCell ref="G6:H6"/>
    <mergeCell ref="G7:H7"/>
    <mergeCell ref="A12:C12"/>
    <mergeCell ref="D12:F12"/>
    <mergeCell ref="G12:H12"/>
    <mergeCell ref="I12:J12"/>
    <mergeCell ref="A13:C14"/>
    <mergeCell ref="D13:F14"/>
    <mergeCell ref="G13:H14"/>
    <mergeCell ref="I13:J14"/>
    <mergeCell ref="G9:H11"/>
    <mergeCell ref="A18:C19"/>
    <mergeCell ref="D18:J18"/>
    <mergeCell ref="D19:J19"/>
    <mergeCell ref="A20:J20"/>
    <mergeCell ref="A21:J21"/>
    <mergeCell ref="A22:J22"/>
    <mergeCell ref="H23:J23"/>
    <mergeCell ref="H24:J24"/>
    <mergeCell ref="B15:C15"/>
    <mergeCell ref="E15:F15"/>
    <mergeCell ref="G15:J15"/>
    <mergeCell ref="A16:A17"/>
    <mergeCell ref="B16:C17"/>
    <mergeCell ref="D16:D17"/>
    <mergeCell ref="E16:F17"/>
    <mergeCell ref="G16:J17"/>
    <mergeCell ref="H25:J25"/>
    <mergeCell ref="H26:J26"/>
    <mergeCell ref="H27:J27"/>
    <mergeCell ref="H28:J28"/>
    <mergeCell ref="A23:B23"/>
    <mergeCell ref="C23:E23"/>
    <mergeCell ref="F23:G23"/>
    <mergeCell ref="A24:B24"/>
    <mergeCell ref="C24:E24"/>
    <mergeCell ref="F24:G24"/>
    <mergeCell ref="A27:B27"/>
    <mergeCell ref="C27:E27"/>
    <mergeCell ref="F27:G27"/>
    <mergeCell ref="A28:B28"/>
    <mergeCell ref="C28:E28"/>
    <mergeCell ref="F28:G28"/>
    <mergeCell ref="A25:B25"/>
    <mergeCell ref="C25:E25"/>
    <mergeCell ref="F25:G25"/>
    <mergeCell ref="A26:B26"/>
    <mergeCell ref="C26:E26"/>
    <mergeCell ref="F26:G26"/>
    <mergeCell ref="A29:B29"/>
    <mergeCell ref="C29:E29"/>
    <mergeCell ref="F29:G29"/>
    <mergeCell ref="A30:B30"/>
    <mergeCell ref="C30:E30"/>
    <mergeCell ref="F30:G30"/>
    <mergeCell ref="H29:J29"/>
    <mergeCell ref="H30:J30"/>
    <mergeCell ref="H31:J31"/>
    <mergeCell ref="H33:J33"/>
    <mergeCell ref="H34:J34"/>
    <mergeCell ref="H35:J35"/>
    <mergeCell ref="H36:J36"/>
    <mergeCell ref="A31:B31"/>
    <mergeCell ref="C31:E31"/>
    <mergeCell ref="F31:G31"/>
    <mergeCell ref="A32:B32"/>
    <mergeCell ref="C32:E32"/>
    <mergeCell ref="F32:G32"/>
    <mergeCell ref="H32:J32"/>
    <mergeCell ref="A35:B35"/>
    <mergeCell ref="C35:E35"/>
    <mergeCell ref="F35:G35"/>
    <mergeCell ref="A36:B36"/>
    <mergeCell ref="C36:E36"/>
    <mergeCell ref="F36:G36"/>
    <mergeCell ref="A33:B33"/>
    <mergeCell ref="C33:E33"/>
    <mergeCell ref="F33:G33"/>
    <mergeCell ref="A34:B34"/>
    <mergeCell ref="C34:E34"/>
    <mergeCell ref="F34:G34"/>
    <mergeCell ref="A37:B37"/>
    <mergeCell ref="C37:E37"/>
    <mergeCell ref="F37:G37"/>
    <mergeCell ref="A38:B38"/>
    <mergeCell ref="C38:E38"/>
    <mergeCell ref="F38:G38"/>
    <mergeCell ref="H37:J37"/>
    <mergeCell ref="H38:J38"/>
    <mergeCell ref="H39:J39"/>
    <mergeCell ref="H41:J41"/>
    <mergeCell ref="H42:J42"/>
    <mergeCell ref="H43:J43"/>
    <mergeCell ref="H44:J44"/>
    <mergeCell ref="A39:B39"/>
    <mergeCell ref="C39:E39"/>
    <mergeCell ref="F39:G39"/>
    <mergeCell ref="A40:B40"/>
    <mergeCell ref="C40:E40"/>
    <mergeCell ref="F40:G40"/>
    <mergeCell ref="H40:J40"/>
    <mergeCell ref="A43:B43"/>
    <mergeCell ref="C43:E43"/>
    <mergeCell ref="F43:G43"/>
    <mergeCell ref="A44:B44"/>
    <mergeCell ref="C44:E44"/>
    <mergeCell ref="F44:G44"/>
    <mergeCell ref="A41:B41"/>
    <mergeCell ref="C41:E41"/>
    <mergeCell ref="F41:G41"/>
    <mergeCell ref="A42:B42"/>
    <mergeCell ref="C42:E42"/>
    <mergeCell ref="F42:G42"/>
    <mergeCell ref="A50:J50"/>
    <mergeCell ref="A45:J45"/>
    <mergeCell ref="A46:G46"/>
    <mergeCell ref="H46:J46"/>
    <mergeCell ref="A47:G47"/>
    <mergeCell ref="H47:J47"/>
    <mergeCell ref="A48:G48"/>
    <mergeCell ref="H48:J48"/>
    <mergeCell ref="A49:J49"/>
  </mergeCells>
  <printOptions horizontalCentered="1"/>
  <pageMargins left="0.5" right="0.5" top="0.5" bottom="0.5" header="0.3" footer="0.3"/>
  <pageSetup scale="80" orientation="portrait" r:id="rId1"/>
  <headerFooter>
    <oddFooter>&amp;L&amp;9&amp;F&amp;C&amp;9Page &amp;P of &amp;N&amp;R&amp;9&amp;A</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66561" r:id="rId4" name="Check Box 1">
              <controlPr defaultSize="0" autoFill="0" autoLine="0" autoPict="0">
                <anchor moveWithCells="1">
                  <from>
                    <xdr:col>4</xdr:col>
                    <xdr:colOff>19050</xdr:colOff>
                    <xdr:row>14</xdr:row>
                    <xdr:rowOff>0</xdr:rowOff>
                  </from>
                  <to>
                    <xdr:col>4</xdr:col>
                    <xdr:colOff>190500</xdr:colOff>
                    <xdr:row>15</xdr:row>
                    <xdr:rowOff>31750</xdr:rowOff>
                  </to>
                </anchor>
              </controlPr>
            </control>
          </mc:Choice>
        </mc:AlternateContent>
        <mc:AlternateContent xmlns:mc="http://schemas.openxmlformats.org/markup-compatibility/2006">
          <mc:Choice Requires="x14">
            <control shapeId="66562" r:id="rId5" name="Check Box 2">
              <controlPr defaultSize="0" autoFill="0" autoLine="0" autoPict="0">
                <anchor moveWithCells="1">
                  <from>
                    <xdr:col>4</xdr:col>
                    <xdr:colOff>19050</xdr:colOff>
                    <xdr:row>15</xdr:row>
                    <xdr:rowOff>19050</xdr:rowOff>
                  </from>
                  <to>
                    <xdr:col>4</xdr:col>
                    <xdr:colOff>228600</xdr:colOff>
                    <xdr:row>17</xdr:row>
                    <xdr:rowOff>0</xdr:rowOff>
                  </to>
                </anchor>
              </controlPr>
            </control>
          </mc:Choice>
        </mc:AlternateContent>
        <mc:AlternateContent xmlns:mc="http://schemas.openxmlformats.org/markup-compatibility/2006">
          <mc:Choice Requires="x14">
            <control shapeId="66563" r:id="rId6" name="Check Box 3">
              <controlPr defaultSize="0" autoFill="0" autoLine="0" autoPict="0">
                <anchor moveWithCells="1">
                  <from>
                    <xdr:col>1</xdr:col>
                    <xdr:colOff>31750</xdr:colOff>
                    <xdr:row>14</xdr:row>
                    <xdr:rowOff>0</xdr:rowOff>
                  </from>
                  <to>
                    <xdr:col>1</xdr:col>
                    <xdr:colOff>222250</xdr:colOff>
                    <xdr:row>15</xdr:row>
                    <xdr:rowOff>31750</xdr:rowOff>
                  </to>
                </anchor>
              </controlPr>
            </control>
          </mc:Choice>
        </mc:AlternateContent>
        <mc:AlternateContent xmlns:mc="http://schemas.openxmlformats.org/markup-compatibility/2006">
          <mc:Choice Requires="x14">
            <control shapeId="66564" r:id="rId7" name="Check Box 4">
              <controlPr defaultSize="0" autoFill="0" autoLine="0" autoPict="0">
                <anchor moveWithCells="1">
                  <from>
                    <xdr:col>1</xdr:col>
                    <xdr:colOff>31750</xdr:colOff>
                    <xdr:row>15</xdr:row>
                    <xdr:rowOff>0</xdr:rowOff>
                  </from>
                  <to>
                    <xdr:col>1</xdr:col>
                    <xdr:colOff>222250</xdr:colOff>
                    <xdr:row>17</xdr:row>
                    <xdr:rowOff>31750</xdr:rowOff>
                  </to>
                </anchor>
              </controlPr>
            </control>
          </mc:Choice>
        </mc:AlternateContent>
        <mc:AlternateContent xmlns:mc="http://schemas.openxmlformats.org/markup-compatibility/2006">
          <mc:Choice Requires="x14">
            <control shapeId="66565" r:id="rId8" name="Check Box 5">
              <controlPr defaultSize="0" autoFill="0" autoLine="0" autoPict="0">
                <anchor moveWithCells="1">
                  <from>
                    <xdr:col>5</xdr:col>
                    <xdr:colOff>31750</xdr:colOff>
                    <xdr:row>44</xdr:row>
                    <xdr:rowOff>38100</xdr:rowOff>
                  </from>
                  <to>
                    <xdr:col>6</xdr:col>
                    <xdr:colOff>171450</xdr:colOff>
                    <xdr:row>44</xdr:row>
                    <xdr:rowOff>298450</xdr:rowOff>
                  </to>
                </anchor>
              </controlPr>
            </control>
          </mc:Choice>
        </mc:AlternateContent>
        <mc:AlternateContent xmlns:mc="http://schemas.openxmlformats.org/markup-compatibility/2006">
          <mc:Choice Requires="x14">
            <control shapeId="66566" r:id="rId9" name="Check Box 6">
              <controlPr defaultSize="0" autoFill="0" autoLine="0" autoPict="0">
                <anchor moveWithCells="1">
                  <from>
                    <xdr:col>6</xdr:col>
                    <xdr:colOff>342900</xdr:colOff>
                    <xdr:row>44</xdr:row>
                    <xdr:rowOff>38100</xdr:rowOff>
                  </from>
                  <to>
                    <xdr:col>7</xdr:col>
                    <xdr:colOff>488950</xdr:colOff>
                    <xdr:row>44</xdr:row>
                    <xdr:rowOff>298450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
    <tabColor rgb="FF00B0F0"/>
  </sheetPr>
  <dimension ref="A5:E64"/>
  <sheetViews>
    <sheetView zoomScaleNormal="100" workbookViewId="0">
      <pane ySplit="6" topLeftCell="A59" activePane="bottomLeft" state="frozenSplit"/>
      <selection pane="bottomLeft" activeCell="E64" sqref="E64"/>
    </sheetView>
  </sheetViews>
  <sheetFormatPr defaultColWidth="9.1796875" defaultRowHeight="13"/>
  <cols>
    <col min="1" max="1" width="23.453125" style="17" customWidth="1"/>
    <col min="2" max="2" width="64.1796875" style="511" customWidth="1"/>
    <col min="3" max="3" width="19.7265625" style="22" customWidth="1"/>
    <col min="4" max="4" width="7.453125" style="22" bestFit="1" customWidth="1"/>
    <col min="5" max="5" width="10.7265625" style="22" customWidth="1"/>
    <col min="6" max="16384" width="9.1796875" style="17"/>
  </cols>
  <sheetData>
    <row r="5" spans="1:5" ht="18.5">
      <c r="A5" s="379" t="s">
        <v>646</v>
      </c>
    </row>
    <row r="6" spans="1:5" ht="13.5" thickBot="1">
      <c r="A6" s="82" t="s">
        <v>159</v>
      </c>
      <c r="B6" s="509" t="s">
        <v>161</v>
      </c>
      <c r="C6" s="30" t="s">
        <v>162</v>
      </c>
      <c r="D6" s="30" t="s">
        <v>235</v>
      </c>
      <c r="E6" s="30" t="s">
        <v>106</v>
      </c>
    </row>
    <row r="7" spans="1:5">
      <c r="A7" s="83" t="s">
        <v>15</v>
      </c>
      <c r="B7" s="510" t="s">
        <v>409</v>
      </c>
      <c r="C7" s="84" t="s">
        <v>163</v>
      </c>
      <c r="D7" s="84">
        <v>7</v>
      </c>
      <c r="E7" s="86">
        <v>43215</v>
      </c>
    </row>
    <row r="8" spans="1:5">
      <c r="A8" s="85" t="s">
        <v>413</v>
      </c>
      <c r="B8" s="85" t="s">
        <v>410</v>
      </c>
      <c r="C8" s="16" t="s">
        <v>163</v>
      </c>
      <c r="D8" s="16">
        <v>8</v>
      </c>
      <c r="E8" s="339">
        <v>43245</v>
      </c>
    </row>
    <row r="9" spans="1:5" ht="26">
      <c r="A9" s="85" t="s">
        <v>411</v>
      </c>
      <c r="B9" s="85" t="s">
        <v>414</v>
      </c>
      <c r="C9" s="16" t="s">
        <v>163</v>
      </c>
      <c r="D9" s="16">
        <v>9</v>
      </c>
      <c r="E9" s="339">
        <v>43276</v>
      </c>
    </row>
    <row r="10" spans="1:5">
      <c r="A10" s="85" t="s">
        <v>412</v>
      </c>
      <c r="B10" s="85" t="s">
        <v>415</v>
      </c>
      <c r="C10" s="16" t="s">
        <v>163</v>
      </c>
      <c r="D10" s="16">
        <v>9</v>
      </c>
      <c r="E10" s="339">
        <v>43276</v>
      </c>
    </row>
    <row r="11" spans="1:5">
      <c r="A11" s="85" t="s">
        <v>417</v>
      </c>
      <c r="B11" s="85" t="s">
        <v>416</v>
      </c>
      <c r="C11" s="16" t="s">
        <v>163</v>
      </c>
      <c r="D11" s="16">
        <v>9</v>
      </c>
      <c r="E11" s="339">
        <v>43276</v>
      </c>
    </row>
    <row r="12" spans="1:5">
      <c r="A12" s="85" t="s">
        <v>418</v>
      </c>
      <c r="B12" s="85" t="s">
        <v>419</v>
      </c>
      <c r="C12" s="16" t="s">
        <v>163</v>
      </c>
      <c r="D12" s="16">
        <v>9</v>
      </c>
      <c r="E12" s="339">
        <v>43276</v>
      </c>
    </row>
    <row r="13" spans="1:5">
      <c r="A13" s="85" t="s">
        <v>423</v>
      </c>
      <c r="B13" s="85" t="s">
        <v>422</v>
      </c>
      <c r="C13" s="16" t="s">
        <v>163</v>
      </c>
      <c r="D13" s="16">
        <v>10</v>
      </c>
      <c r="E13" s="339">
        <v>43326</v>
      </c>
    </row>
    <row r="14" spans="1:5">
      <c r="A14" s="85" t="s">
        <v>424</v>
      </c>
      <c r="B14" s="85" t="s">
        <v>425</v>
      </c>
      <c r="C14" s="16" t="s">
        <v>163</v>
      </c>
      <c r="D14" s="16">
        <v>10</v>
      </c>
      <c r="E14" s="339">
        <v>43326</v>
      </c>
    </row>
    <row r="15" spans="1:5" ht="52">
      <c r="A15" s="85" t="s">
        <v>412</v>
      </c>
      <c r="B15" s="85" t="s">
        <v>658</v>
      </c>
      <c r="C15" s="16" t="s">
        <v>163</v>
      </c>
      <c r="D15" s="16">
        <v>10</v>
      </c>
      <c r="E15" s="339">
        <v>43326</v>
      </c>
    </row>
    <row r="16" spans="1:5" ht="39">
      <c r="A16" s="85" t="s">
        <v>439</v>
      </c>
      <c r="B16" s="85" t="s">
        <v>659</v>
      </c>
      <c r="C16" s="16" t="s">
        <v>163</v>
      </c>
      <c r="D16" s="16">
        <v>10</v>
      </c>
      <c r="E16" s="339">
        <v>43335</v>
      </c>
    </row>
    <row r="17" spans="1:5" ht="26">
      <c r="A17" s="85" t="s">
        <v>444</v>
      </c>
      <c r="B17" s="85" t="s">
        <v>445</v>
      </c>
      <c r="C17" s="16" t="s">
        <v>163</v>
      </c>
      <c r="D17" s="16">
        <v>10</v>
      </c>
      <c r="E17" s="339">
        <v>43336</v>
      </c>
    </row>
    <row r="18" spans="1:5" ht="26">
      <c r="A18" s="85" t="s">
        <v>418</v>
      </c>
      <c r="B18" s="85" t="s">
        <v>456</v>
      </c>
      <c r="C18" s="16" t="s">
        <v>163</v>
      </c>
      <c r="D18" s="16">
        <v>10</v>
      </c>
      <c r="E18" s="339">
        <v>43340</v>
      </c>
    </row>
    <row r="19" spans="1:5" ht="26">
      <c r="A19" s="85" t="s">
        <v>460</v>
      </c>
      <c r="B19" s="85" t="s">
        <v>461</v>
      </c>
      <c r="C19" s="16" t="s">
        <v>163</v>
      </c>
      <c r="D19" s="16">
        <v>10</v>
      </c>
      <c r="E19" s="339">
        <v>43340</v>
      </c>
    </row>
    <row r="20" spans="1:5" ht="26">
      <c r="A20" s="85" t="s">
        <v>462</v>
      </c>
      <c r="B20" s="85" t="s">
        <v>642</v>
      </c>
      <c r="C20" s="16" t="s">
        <v>163</v>
      </c>
      <c r="D20" s="16">
        <v>10</v>
      </c>
      <c r="E20" s="339">
        <v>43370</v>
      </c>
    </row>
    <row r="21" spans="1:5" ht="26">
      <c r="A21" s="85" t="s">
        <v>627</v>
      </c>
      <c r="B21" s="85" t="s">
        <v>628</v>
      </c>
      <c r="C21" s="16" t="s">
        <v>163</v>
      </c>
      <c r="D21" s="16">
        <v>10</v>
      </c>
      <c r="E21" s="339">
        <v>43403</v>
      </c>
    </row>
    <row r="22" spans="1:5" ht="26">
      <c r="A22" s="85" t="s">
        <v>636</v>
      </c>
      <c r="B22" s="85" t="s">
        <v>640</v>
      </c>
      <c r="C22" s="16" t="s">
        <v>163</v>
      </c>
      <c r="D22" s="16">
        <v>10</v>
      </c>
      <c r="E22" s="339">
        <v>43405</v>
      </c>
    </row>
    <row r="23" spans="1:5" ht="26">
      <c r="A23" s="85" t="s">
        <v>637</v>
      </c>
      <c r="B23" s="85" t="s">
        <v>640</v>
      </c>
      <c r="C23" s="16" t="s">
        <v>163</v>
      </c>
      <c r="D23" s="16">
        <v>10</v>
      </c>
      <c r="E23" s="339">
        <v>43405</v>
      </c>
    </row>
    <row r="24" spans="1:5">
      <c r="A24" s="85" t="s">
        <v>645</v>
      </c>
      <c r="B24" s="85" t="s">
        <v>644</v>
      </c>
      <c r="C24" s="16" t="s">
        <v>163</v>
      </c>
      <c r="D24" s="16">
        <v>10</v>
      </c>
      <c r="E24" s="339">
        <v>43431</v>
      </c>
    </row>
    <row r="25" spans="1:5" ht="26">
      <c r="A25" s="85" t="s">
        <v>654</v>
      </c>
      <c r="B25" s="85" t="s">
        <v>655</v>
      </c>
      <c r="C25" s="16" t="s">
        <v>163</v>
      </c>
      <c r="D25" s="16">
        <v>11</v>
      </c>
      <c r="E25" s="339">
        <v>43515</v>
      </c>
    </row>
    <row r="26" spans="1:5" ht="39">
      <c r="A26" s="85" t="s">
        <v>439</v>
      </c>
      <c r="B26" s="85" t="s">
        <v>674</v>
      </c>
      <c r="C26" s="16" t="s">
        <v>163</v>
      </c>
      <c r="D26" s="16">
        <v>11</v>
      </c>
      <c r="E26" s="339">
        <v>43584</v>
      </c>
    </row>
    <row r="27" spans="1:5">
      <c r="A27" s="85" t="s">
        <v>664</v>
      </c>
      <c r="B27" s="85" t="s">
        <v>665</v>
      </c>
      <c r="C27" s="16" t="s">
        <v>163</v>
      </c>
      <c r="D27" s="16">
        <v>11</v>
      </c>
      <c r="E27" s="339">
        <v>43565</v>
      </c>
    </row>
    <row r="28" spans="1:5" ht="26">
      <c r="A28" s="85" t="s">
        <v>667</v>
      </c>
      <c r="B28" s="85" t="s">
        <v>666</v>
      </c>
      <c r="C28" s="16" t="s">
        <v>163</v>
      </c>
      <c r="D28" s="16">
        <v>11</v>
      </c>
      <c r="E28" s="339">
        <v>43565</v>
      </c>
    </row>
    <row r="29" spans="1:5" ht="39">
      <c r="A29" s="85" t="s">
        <v>439</v>
      </c>
      <c r="B29" s="85" t="s">
        <v>671</v>
      </c>
      <c r="C29" s="16" t="s">
        <v>672</v>
      </c>
      <c r="D29" s="16">
        <v>11</v>
      </c>
      <c r="E29" s="339">
        <v>43584</v>
      </c>
    </row>
    <row r="30" spans="1:5" ht="26">
      <c r="A30" s="512" t="s">
        <v>694</v>
      </c>
      <c r="B30" s="512" t="s">
        <v>693</v>
      </c>
      <c r="C30" s="16" t="s">
        <v>163</v>
      </c>
      <c r="D30" s="16">
        <v>11</v>
      </c>
      <c r="E30" s="513">
        <v>43593</v>
      </c>
    </row>
    <row r="31" spans="1:5" ht="52">
      <c r="A31" s="514" t="s">
        <v>439</v>
      </c>
      <c r="B31" s="512" t="s">
        <v>697</v>
      </c>
      <c r="C31" s="515" t="s">
        <v>696</v>
      </c>
      <c r="D31" s="515">
        <v>11</v>
      </c>
      <c r="E31" s="513">
        <v>43614</v>
      </c>
    </row>
    <row r="32" spans="1:5" ht="52">
      <c r="A32" s="514" t="s">
        <v>439</v>
      </c>
      <c r="B32" s="512" t="s">
        <v>711</v>
      </c>
      <c r="C32" s="515" t="s">
        <v>701</v>
      </c>
      <c r="D32" s="515">
        <v>12</v>
      </c>
      <c r="E32" s="513">
        <v>43696</v>
      </c>
    </row>
    <row r="33" spans="1:5">
      <c r="A33" s="514" t="s">
        <v>664</v>
      </c>
      <c r="B33" s="512" t="s">
        <v>699</v>
      </c>
      <c r="C33" s="515" t="s">
        <v>163</v>
      </c>
      <c r="D33" s="515">
        <v>12</v>
      </c>
      <c r="E33" s="513">
        <v>43696</v>
      </c>
    </row>
    <row r="34" spans="1:5">
      <c r="A34" s="514" t="s">
        <v>412</v>
      </c>
      <c r="B34" s="512" t="s">
        <v>698</v>
      </c>
      <c r="C34" s="515" t="s">
        <v>163</v>
      </c>
      <c r="D34" s="515">
        <v>12</v>
      </c>
      <c r="E34" s="513">
        <v>43696</v>
      </c>
    </row>
    <row r="35" spans="1:5" ht="26">
      <c r="A35" s="85" t="s">
        <v>667</v>
      </c>
      <c r="B35" s="512" t="s">
        <v>713</v>
      </c>
      <c r="C35" s="515" t="s">
        <v>702</v>
      </c>
      <c r="D35" s="624">
        <v>12</v>
      </c>
      <c r="E35" s="513">
        <v>43699</v>
      </c>
    </row>
    <row r="36" spans="1:5" ht="26">
      <c r="A36" s="514" t="s">
        <v>703</v>
      </c>
      <c r="B36" s="512" t="s">
        <v>704</v>
      </c>
      <c r="C36" s="515" t="s">
        <v>672</v>
      </c>
      <c r="D36" s="624">
        <v>12</v>
      </c>
      <c r="E36" s="513">
        <v>43700</v>
      </c>
    </row>
    <row r="37" spans="1:5">
      <c r="A37" s="514" t="s">
        <v>413</v>
      </c>
      <c r="B37" s="512" t="s">
        <v>707</v>
      </c>
      <c r="C37" s="515" t="s">
        <v>163</v>
      </c>
      <c r="D37" s="624">
        <v>12</v>
      </c>
      <c r="E37" s="513">
        <v>43727</v>
      </c>
    </row>
    <row r="38" spans="1:5">
      <c r="A38" s="514" t="s">
        <v>718</v>
      </c>
      <c r="B38" s="512" t="s">
        <v>717</v>
      </c>
      <c r="C38" s="515" t="s">
        <v>163</v>
      </c>
      <c r="D38" s="624">
        <v>12</v>
      </c>
      <c r="E38" s="513">
        <v>43767</v>
      </c>
    </row>
    <row r="39" spans="1:5" ht="52">
      <c r="A39" s="514" t="s">
        <v>439</v>
      </c>
      <c r="B39" s="512" t="s">
        <v>728</v>
      </c>
      <c r="C39" s="515" t="s">
        <v>163</v>
      </c>
      <c r="D39" s="515">
        <v>13</v>
      </c>
      <c r="E39" s="513">
        <v>43935</v>
      </c>
    </row>
    <row r="40" spans="1:5">
      <c r="A40" s="514" t="s">
        <v>729</v>
      </c>
      <c r="B40" s="512" t="s">
        <v>730</v>
      </c>
      <c r="C40" s="515" t="s">
        <v>696</v>
      </c>
      <c r="D40" s="515">
        <v>13</v>
      </c>
      <c r="E40" s="513">
        <v>43942</v>
      </c>
    </row>
    <row r="41" spans="1:5" ht="26">
      <c r="A41" s="514" t="s">
        <v>732</v>
      </c>
      <c r="B41" s="512" t="s">
        <v>731</v>
      </c>
      <c r="C41" s="515" t="s">
        <v>163</v>
      </c>
      <c r="D41" s="515">
        <v>13</v>
      </c>
      <c r="E41" s="513">
        <v>43950</v>
      </c>
    </row>
    <row r="42" spans="1:5" ht="26">
      <c r="A42" s="512" t="s">
        <v>733</v>
      </c>
      <c r="B42" s="512" t="s">
        <v>734</v>
      </c>
      <c r="C42" s="515" t="s">
        <v>163</v>
      </c>
      <c r="D42" s="515">
        <v>13</v>
      </c>
      <c r="E42" s="513">
        <v>43950</v>
      </c>
    </row>
    <row r="43" spans="1:5">
      <c r="A43" s="514" t="s">
        <v>417</v>
      </c>
      <c r="B43" s="512" t="s">
        <v>771</v>
      </c>
      <c r="C43" s="515" t="s">
        <v>163</v>
      </c>
      <c r="D43" s="515">
        <v>13</v>
      </c>
      <c r="E43" s="513">
        <v>43951</v>
      </c>
    </row>
    <row r="44" spans="1:5">
      <c r="A44" s="514" t="s">
        <v>664</v>
      </c>
      <c r="B44" s="512" t="s">
        <v>790</v>
      </c>
      <c r="C44" s="515" t="s">
        <v>163</v>
      </c>
      <c r="D44" s="515">
        <v>13</v>
      </c>
      <c r="E44" s="513">
        <v>44060</v>
      </c>
    </row>
    <row r="45" spans="1:5" ht="26">
      <c r="A45" s="514" t="s">
        <v>412</v>
      </c>
      <c r="B45" s="512" t="s">
        <v>804</v>
      </c>
      <c r="C45" s="515" t="s">
        <v>163</v>
      </c>
      <c r="D45" s="515">
        <v>13</v>
      </c>
      <c r="E45" s="513">
        <v>44118</v>
      </c>
    </row>
    <row r="46" spans="1:5">
      <c r="A46" s="514" t="s">
        <v>806</v>
      </c>
      <c r="B46" s="512" t="s">
        <v>807</v>
      </c>
      <c r="C46" s="515" t="s">
        <v>808</v>
      </c>
      <c r="D46" s="515">
        <v>13</v>
      </c>
      <c r="E46" s="513">
        <v>44124</v>
      </c>
    </row>
    <row r="47" spans="1:5">
      <c r="A47" s="514" t="s">
        <v>417</v>
      </c>
      <c r="B47" s="512" t="s">
        <v>809</v>
      </c>
      <c r="C47" s="515" t="s">
        <v>808</v>
      </c>
      <c r="D47" s="515">
        <v>13</v>
      </c>
      <c r="E47" s="513">
        <v>44124</v>
      </c>
    </row>
    <row r="48" spans="1:5">
      <c r="A48" s="514" t="s">
        <v>806</v>
      </c>
      <c r="B48" s="512" t="s">
        <v>814</v>
      </c>
      <c r="C48" s="515" t="s">
        <v>163</v>
      </c>
      <c r="D48" s="515">
        <v>14</v>
      </c>
      <c r="E48" s="513">
        <v>44252</v>
      </c>
    </row>
    <row r="49" spans="1:5">
      <c r="A49" s="514" t="s">
        <v>824</v>
      </c>
      <c r="B49" s="512" t="s">
        <v>825</v>
      </c>
      <c r="C49" s="515" t="s">
        <v>163</v>
      </c>
      <c r="D49" s="515">
        <v>14</v>
      </c>
      <c r="E49" s="513">
        <v>44266</v>
      </c>
    </row>
    <row r="50" spans="1:5" ht="26">
      <c r="A50" s="514" t="s">
        <v>855</v>
      </c>
      <c r="B50" s="512" t="s">
        <v>856</v>
      </c>
      <c r="C50" s="515" t="s">
        <v>163</v>
      </c>
      <c r="D50" s="515">
        <v>14</v>
      </c>
      <c r="E50" s="513">
        <v>44293</v>
      </c>
    </row>
    <row r="51" spans="1:5" ht="39">
      <c r="A51" s="514" t="s">
        <v>836</v>
      </c>
      <c r="B51" s="512" t="s">
        <v>837</v>
      </c>
      <c r="C51" s="515" t="s">
        <v>163</v>
      </c>
      <c r="D51" s="515">
        <v>14</v>
      </c>
      <c r="E51" s="513">
        <v>44334</v>
      </c>
    </row>
    <row r="52" spans="1:5" ht="39">
      <c r="A52" s="514" t="s">
        <v>417</v>
      </c>
      <c r="B52" s="512" t="s">
        <v>863</v>
      </c>
      <c r="C52" s="515" t="s">
        <v>163</v>
      </c>
      <c r="D52" s="515">
        <v>15</v>
      </c>
      <c r="E52" s="513">
        <v>44460</v>
      </c>
    </row>
    <row r="53" spans="1:5" ht="91">
      <c r="A53" s="514" t="s">
        <v>861</v>
      </c>
      <c r="B53" s="512" t="s">
        <v>862</v>
      </c>
      <c r="C53" s="515" t="s">
        <v>163</v>
      </c>
      <c r="D53" s="515">
        <v>15</v>
      </c>
      <c r="E53" s="513">
        <v>44537</v>
      </c>
    </row>
    <row r="54" spans="1:5" ht="52">
      <c r="A54" s="514" t="s">
        <v>417</v>
      </c>
      <c r="B54" s="512" t="s">
        <v>875</v>
      </c>
      <c r="C54" s="515" t="s">
        <v>163</v>
      </c>
      <c r="D54" s="515">
        <v>15</v>
      </c>
      <c r="E54" s="513">
        <v>44550</v>
      </c>
    </row>
    <row r="55" spans="1:5" ht="26">
      <c r="A55" s="514" t="s">
        <v>866</v>
      </c>
      <c r="B55" s="512" t="s">
        <v>867</v>
      </c>
      <c r="C55" s="515" t="s">
        <v>163</v>
      </c>
      <c r="D55" s="515">
        <v>16</v>
      </c>
      <c r="E55" s="513">
        <v>44650</v>
      </c>
    </row>
    <row r="56" spans="1:5" ht="26">
      <c r="A56" s="514" t="s">
        <v>836</v>
      </c>
      <c r="B56" s="512" t="s">
        <v>874</v>
      </c>
      <c r="C56" s="515" t="s">
        <v>163</v>
      </c>
      <c r="D56" s="515">
        <v>16</v>
      </c>
      <c r="E56" s="513">
        <v>44669</v>
      </c>
    </row>
    <row r="57" spans="1:5" ht="117">
      <c r="A57" s="514" t="s">
        <v>729</v>
      </c>
      <c r="B57" s="512" t="s">
        <v>906</v>
      </c>
      <c r="C57" s="515" t="s">
        <v>163</v>
      </c>
      <c r="D57" s="515">
        <v>17</v>
      </c>
      <c r="E57" s="513">
        <v>45175</v>
      </c>
    </row>
    <row r="58" spans="1:5" ht="65">
      <c r="A58" s="514" t="s">
        <v>902</v>
      </c>
      <c r="B58" s="512" t="s">
        <v>907</v>
      </c>
      <c r="C58" s="515" t="s">
        <v>163</v>
      </c>
      <c r="D58" s="515">
        <v>17</v>
      </c>
      <c r="E58" s="513">
        <v>45175</v>
      </c>
    </row>
    <row r="59" spans="1:5" ht="52">
      <c r="A59" s="514" t="s">
        <v>424</v>
      </c>
      <c r="B59" s="512" t="s">
        <v>908</v>
      </c>
      <c r="C59" s="515" t="s">
        <v>163</v>
      </c>
      <c r="D59" s="515">
        <v>17</v>
      </c>
      <c r="E59" s="513">
        <v>45175</v>
      </c>
    </row>
    <row r="60" spans="1:5" ht="26">
      <c r="A60" s="514" t="s">
        <v>836</v>
      </c>
      <c r="B60" s="512" t="s">
        <v>930</v>
      </c>
      <c r="C60" s="515" t="s">
        <v>163</v>
      </c>
      <c r="D60" s="515">
        <v>17</v>
      </c>
      <c r="E60" s="513">
        <v>45175</v>
      </c>
    </row>
    <row r="61" spans="1:5" ht="39">
      <c r="A61" s="514" t="s">
        <v>417</v>
      </c>
      <c r="B61" s="512" t="s">
        <v>931</v>
      </c>
      <c r="C61" s="515" t="s">
        <v>163</v>
      </c>
      <c r="D61" s="515">
        <v>17</v>
      </c>
      <c r="E61" s="513">
        <v>45197</v>
      </c>
    </row>
    <row r="62" spans="1:5" ht="39">
      <c r="A62" s="514" t="s">
        <v>413</v>
      </c>
      <c r="B62" s="512" t="s">
        <v>933</v>
      </c>
      <c r="C62" s="515" t="s">
        <v>163</v>
      </c>
      <c r="D62" s="515">
        <v>18</v>
      </c>
      <c r="E62" s="513">
        <v>45378</v>
      </c>
    </row>
    <row r="63" spans="1:5" ht="221">
      <c r="A63" s="512" t="s">
        <v>1126</v>
      </c>
      <c r="B63" s="512" t="s">
        <v>1127</v>
      </c>
      <c r="C63" s="515" t="s">
        <v>1081</v>
      </c>
      <c r="D63" s="515">
        <v>19</v>
      </c>
      <c r="E63" s="513">
        <v>45873</v>
      </c>
    </row>
    <row r="64" spans="1:5">
      <c r="A64" s="514"/>
      <c r="B64" s="512"/>
      <c r="C64" s="515"/>
      <c r="D64" s="515"/>
      <c r="E64" s="515"/>
    </row>
  </sheetData>
  <printOptions horizontalCentered="1"/>
  <pageMargins left="0.25" right="0.25" top="0.75" bottom="0.75" header="0.3" footer="0.3"/>
  <pageSetup scale="90" orientation="portrait" r:id="rId1"/>
  <headerFooter>
    <oddFooter>&amp;L&amp;9&amp;F&amp;C&amp;9Page &amp;P of &amp;N&amp;R&amp;9&amp;A</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FB40D7-9A36-476B-BC5C-8AE76AE38360}">
  <sheetPr codeName="Sheet20">
    <tabColor rgb="FFFFFF00"/>
  </sheetPr>
  <dimension ref="A1:J44"/>
  <sheetViews>
    <sheetView topLeftCell="A11" workbookViewId="0">
      <selection sqref="A1:D1"/>
    </sheetView>
  </sheetViews>
  <sheetFormatPr defaultRowHeight="14.5"/>
  <cols>
    <col min="1" max="1" width="27.54296875" customWidth="1"/>
    <col min="2" max="2" width="19.54296875" bestFit="1" customWidth="1"/>
    <col min="3" max="3" width="12.453125" bestFit="1" customWidth="1"/>
    <col min="4" max="4" width="15.54296875" bestFit="1" customWidth="1"/>
    <col min="5" max="5" width="11.54296875" customWidth="1"/>
    <col min="6" max="6" width="22.7265625" bestFit="1" customWidth="1"/>
  </cols>
  <sheetData>
    <row r="1" spans="1:6">
      <c r="A1" s="1297" t="s">
        <v>897</v>
      </c>
      <c r="B1" s="1298"/>
      <c r="C1" s="1298"/>
      <c r="D1" s="1298"/>
      <c r="E1" s="1298"/>
      <c r="F1" s="1299"/>
    </row>
    <row r="2" spans="1:6">
      <c r="A2" s="1300"/>
      <c r="B2" s="1301"/>
      <c r="C2" s="1301"/>
      <c r="D2" s="1301"/>
      <c r="E2" s="1301"/>
      <c r="F2" s="1302"/>
    </row>
    <row r="3" spans="1:6" ht="15" thickBot="1">
      <c r="A3" s="1300"/>
      <c r="B3" s="1301"/>
      <c r="C3" s="1301"/>
      <c r="D3" s="1301"/>
      <c r="E3" s="1301"/>
      <c r="F3" s="1302"/>
    </row>
    <row r="4" spans="1:6" ht="15" customHeight="1">
      <c r="A4" s="50" t="s">
        <v>132</v>
      </c>
      <c r="B4" s="1303" t="s">
        <v>118</v>
      </c>
      <c r="C4" s="1303"/>
      <c r="D4" s="1304" t="s">
        <v>877</v>
      </c>
      <c r="E4" s="1304"/>
      <c r="F4" s="675" t="s">
        <v>878</v>
      </c>
    </row>
    <row r="5" spans="1:6">
      <c r="A5" s="1305" t="str">
        <f>'15.0 AS9102 Form 1'!K4</f>
        <v>type hee</v>
      </c>
      <c r="B5" s="1307" t="str">
        <f>'15.0 AS9102 Form 1'!K5</f>
        <v>type here</v>
      </c>
      <c r="C5" s="1307"/>
      <c r="D5" s="1307" t="str">
        <f>'15.0 AS9102 Form 1'!K6</f>
        <v>type here</v>
      </c>
      <c r="E5" s="1307"/>
      <c r="F5" s="1309" t="str">
        <f>'15.0 AS9102 Form 1'!K7</f>
        <v>type here</v>
      </c>
    </row>
    <row r="6" spans="1:6" ht="15" thickBot="1">
      <c r="A6" s="1306"/>
      <c r="B6" s="1308"/>
      <c r="C6" s="1308"/>
      <c r="D6" s="1308"/>
      <c r="E6" s="1308"/>
      <c r="F6" s="1310"/>
    </row>
    <row r="7" spans="1:6" ht="30.5" thickBot="1">
      <c r="A7" s="51" t="s">
        <v>133</v>
      </c>
      <c r="B7" s="52" t="s">
        <v>898</v>
      </c>
      <c r="C7" s="53" t="s">
        <v>899</v>
      </c>
      <c r="D7" s="52" t="s">
        <v>900</v>
      </c>
      <c r="E7" s="52" t="s">
        <v>901</v>
      </c>
      <c r="F7" s="54" t="s">
        <v>134</v>
      </c>
    </row>
    <row r="8" spans="1:6" s="193" customFormat="1">
      <c r="A8" s="687"/>
      <c r="B8" s="683"/>
      <c r="C8" s="683"/>
      <c r="D8" s="683"/>
      <c r="E8" s="683"/>
      <c r="F8" s="686"/>
    </row>
    <row r="9" spans="1:6" s="193" customFormat="1">
      <c r="A9" s="681"/>
      <c r="B9" s="682"/>
      <c r="C9" s="682"/>
      <c r="D9" s="682"/>
      <c r="E9" s="682"/>
      <c r="F9" s="497"/>
    </row>
    <row r="10" spans="1:6" s="193" customFormat="1">
      <c r="A10" s="681"/>
      <c r="B10" s="682"/>
      <c r="C10" s="682"/>
      <c r="D10" s="682"/>
      <c r="E10" s="682"/>
      <c r="F10" s="497"/>
    </row>
    <row r="11" spans="1:6" s="193" customFormat="1">
      <c r="A11" s="681"/>
      <c r="B11" s="682"/>
      <c r="C11" s="682"/>
      <c r="D11" s="682"/>
      <c r="E11" s="682"/>
      <c r="F11" s="497"/>
    </row>
    <row r="12" spans="1:6" s="193" customFormat="1">
      <c r="A12" s="681"/>
      <c r="B12" s="682"/>
      <c r="C12" s="682"/>
      <c r="D12" s="682"/>
      <c r="E12" s="682"/>
      <c r="F12" s="497"/>
    </row>
    <row r="13" spans="1:6" s="193" customFormat="1">
      <c r="A13" s="681"/>
      <c r="B13" s="682"/>
      <c r="C13" s="682"/>
      <c r="D13" s="682"/>
      <c r="E13" s="682"/>
      <c r="F13" s="497"/>
    </row>
    <row r="14" spans="1:6" s="193" customFormat="1">
      <c r="A14" s="681"/>
      <c r="B14" s="682"/>
      <c r="C14" s="682"/>
      <c r="D14" s="682"/>
      <c r="E14" s="682"/>
      <c r="F14" s="497"/>
    </row>
    <row r="15" spans="1:6" s="193" customFormat="1">
      <c r="A15" s="681" t="s">
        <v>120</v>
      </c>
      <c r="B15" s="682" t="s">
        <v>120</v>
      </c>
      <c r="C15" s="682" t="s">
        <v>120</v>
      </c>
      <c r="D15" s="682" t="s">
        <v>120</v>
      </c>
      <c r="E15" s="682" t="s">
        <v>120</v>
      </c>
      <c r="F15" s="497" t="s">
        <v>120</v>
      </c>
    </row>
    <row r="16" spans="1:6" s="193" customFormat="1">
      <c r="A16" s="681" t="s">
        <v>120</v>
      </c>
      <c r="B16" s="682" t="s">
        <v>120</v>
      </c>
      <c r="C16" s="682" t="s">
        <v>120</v>
      </c>
      <c r="D16" s="682" t="s">
        <v>120</v>
      </c>
      <c r="E16" s="682" t="s">
        <v>120</v>
      </c>
      <c r="F16" s="497" t="s">
        <v>120</v>
      </c>
    </row>
    <row r="17" spans="1:6" s="193" customFormat="1">
      <c r="A17" s="681"/>
      <c r="B17" s="682"/>
      <c r="C17" s="682"/>
      <c r="D17" s="682"/>
      <c r="E17" s="682"/>
      <c r="F17" s="497"/>
    </row>
    <row r="18" spans="1:6" s="193" customFormat="1">
      <c r="A18" s="681" t="s">
        <v>120</v>
      </c>
      <c r="B18" s="682" t="s">
        <v>120</v>
      </c>
      <c r="C18" s="682" t="s">
        <v>120</v>
      </c>
      <c r="D18" s="682" t="s">
        <v>120</v>
      </c>
      <c r="E18" s="682" t="s">
        <v>120</v>
      </c>
      <c r="F18" s="497" t="s">
        <v>120</v>
      </c>
    </row>
    <row r="19" spans="1:6" s="193" customFormat="1">
      <c r="A19" s="681" t="s">
        <v>120</v>
      </c>
      <c r="B19" s="682" t="s">
        <v>120</v>
      </c>
      <c r="C19" s="682" t="s">
        <v>120</v>
      </c>
      <c r="D19" s="682" t="s">
        <v>120</v>
      </c>
      <c r="E19" s="682" t="s">
        <v>120</v>
      </c>
      <c r="F19" s="497" t="s">
        <v>120</v>
      </c>
    </row>
    <row r="20" spans="1:6" s="193" customFormat="1">
      <c r="A20" s="681" t="s">
        <v>120</v>
      </c>
      <c r="B20" s="682" t="s">
        <v>120</v>
      </c>
      <c r="C20" s="682" t="s">
        <v>120</v>
      </c>
      <c r="D20" s="682" t="s">
        <v>120</v>
      </c>
      <c r="E20" s="682" t="s">
        <v>120</v>
      </c>
      <c r="F20" s="497" t="s">
        <v>120</v>
      </c>
    </row>
    <row r="21" spans="1:6" s="193" customFormat="1">
      <c r="A21" s="681" t="s">
        <v>120</v>
      </c>
      <c r="B21" s="682" t="s">
        <v>120</v>
      </c>
      <c r="C21" s="682" t="s">
        <v>120</v>
      </c>
      <c r="D21" s="682" t="s">
        <v>120</v>
      </c>
      <c r="E21" s="682" t="s">
        <v>120</v>
      </c>
      <c r="F21" s="497" t="s">
        <v>120</v>
      </c>
    </row>
    <row r="22" spans="1:6" s="193" customFormat="1">
      <c r="A22" s="681" t="s">
        <v>120</v>
      </c>
      <c r="B22" s="682" t="s">
        <v>120</v>
      </c>
      <c r="C22" s="682" t="s">
        <v>120</v>
      </c>
      <c r="D22" s="682" t="s">
        <v>120</v>
      </c>
      <c r="E22" s="682" t="s">
        <v>120</v>
      </c>
      <c r="F22" s="497" t="s">
        <v>120</v>
      </c>
    </row>
    <row r="23" spans="1:6" s="193" customFormat="1">
      <c r="A23" s="681" t="s">
        <v>120</v>
      </c>
      <c r="B23" s="682" t="s">
        <v>120</v>
      </c>
      <c r="C23" s="682" t="s">
        <v>120</v>
      </c>
      <c r="D23" s="682" t="s">
        <v>120</v>
      </c>
      <c r="E23" s="682" t="s">
        <v>120</v>
      </c>
      <c r="F23" s="497" t="s">
        <v>120</v>
      </c>
    </row>
    <row r="24" spans="1:6" s="193" customFormat="1">
      <c r="A24" s="681" t="s">
        <v>120</v>
      </c>
      <c r="B24" s="682" t="s">
        <v>120</v>
      </c>
      <c r="C24" s="682" t="s">
        <v>120</v>
      </c>
      <c r="D24" s="682" t="s">
        <v>120</v>
      </c>
      <c r="E24" s="682" t="s">
        <v>120</v>
      </c>
      <c r="F24" s="497" t="s">
        <v>120</v>
      </c>
    </row>
    <row r="25" spans="1:6" s="193" customFormat="1">
      <c r="A25" s="681" t="s">
        <v>120</v>
      </c>
      <c r="B25" s="682" t="s">
        <v>120</v>
      </c>
      <c r="C25" s="682" t="s">
        <v>120</v>
      </c>
      <c r="D25" s="682" t="s">
        <v>120</v>
      </c>
      <c r="E25" s="682" t="s">
        <v>120</v>
      </c>
      <c r="F25" s="497" t="s">
        <v>120</v>
      </c>
    </row>
    <row r="26" spans="1:6" s="193" customFormat="1">
      <c r="A26" s="681" t="s">
        <v>120</v>
      </c>
      <c r="B26" s="682" t="s">
        <v>120</v>
      </c>
      <c r="C26" s="682" t="s">
        <v>120</v>
      </c>
      <c r="D26" s="682" t="s">
        <v>120</v>
      </c>
      <c r="E26" s="682" t="s">
        <v>120</v>
      </c>
      <c r="F26" s="497" t="s">
        <v>120</v>
      </c>
    </row>
    <row r="27" spans="1:6" s="193" customFormat="1">
      <c r="A27" s="681" t="s">
        <v>120</v>
      </c>
      <c r="B27" s="682" t="s">
        <v>120</v>
      </c>
      <c r="C27" s="682" t="s">
        <v>120</v>
      </c>
      <c r="D27" s="682" t="s">
        <v>120</v>
      </c>
      <c r="E27" s="682" t="s">
        <v>120</v>
      </c>
      <c r="F27" s="497" t="s">
        <v>120</v>
      </c>
    </row>
    <row r="28" spans="1:6" s="193" customFormat="1">
      <c r="A28" s="681" t="s">
        <v>120</v>
      </c>
      <c r="B28" s="682" t="s">
        <v>120</v>
      </c>
      <c r="C28" s="682" t="s">
        <v>120</v>
      </c>
      <c r="D28" s="682" t="s">
        <v>120</v>
      </c>
      <c r="E28" s="682" t="s">
        <v>120</v>
      </c>
      <c r="F28" s="497" t="s">
        <v>120</v>
      </c>
    </row>
    <row r="29" spans="1:6" s="193" customFormat="1">
      <c r="A29" s="681" t="s">
        <v>120</v>
      </c>
      <c r="B29" s="682" t="s">
        <v>120</v>
      </c>
      <c r="C29" s="682" t="s">
        <v>120</v>
      </c>
      <c r="D29" s="682" t="s">
        <v>120</v>
      </c>
      <c r="E29" s="682" t="s">
        <v>120</v>
      </c>
      <c r="F29" s="497" t="s">
        <v>120</v>
      </c>
    </row>
    <row r="30" spans="1:6" s="193" customFormat="1">
      <c r="A30" s="681" t="s">
        <v>120</v>
      </c>
      <c r="B30" s="682" t="s">
        <v>120</v>
      </c>
      <c r="C30" s="682" t="s">
        <v>120</v>
      </c>
      <c r="D30" s="682" t="s">
        <v>120</v>
      </c>
      <c r="E30" s="682" t="s">
        <v>120</v>
      </c>
      <c r="F30" s="497" t="s">
        <v>120</v>
      </c>
    </row>
    <row r="31" spans="1:6" s="193" customFormat="1" ht="15" thickBot="1">
      <c r="A31" s="344" t="s">
        <v>120</v>
      </c>
      <c r="B31" s="685" t="s">
        <v>120</v>
      </c>
      <c r="C31" s="685" t="s">
        <v>120</v>
      </c>
      <c r="D31" s="685" t="s">
        <v>120</v>
      </c>
      <c r="E31" s="685" t="s">
        <v>120</v>
      </c>
      <c r="F31" s="498" t="s">
        <v>120</v>
      </c>
    </row>
    <row r="32" spans="1:6" ht="15" thickBot="1">
      <c r="A32" s="1291" t="s">
        <v>135</v>
      </c>
      <c r="B32" s="1292"/>
      <c r="C32" s="1293"/>
      <c r="D32" s="1291" t="s">
        <v>136</v>
      </c>
      <c r="E32" s="1292"/>
      <c r="F32" s="1293"/>
    </row>
    <row r="33" spans="1:10" s="193" customFormat="1">
      <c r="A33" s="1294" t="s">
        <v>120</v>
      </c>
      <c r="B33" s="1295"/>
      <c r="C33" s="1296"/>
      <c r="D33" s="1295"/>
      <c r="E33" s="1295"/>
      <c r="F33" s="1296"/>
    </row>
    <row r="34" spans="1:10" s="193" customFormat="1">
      <c r="A34" s="1290" t="s">
        <v>120</v>
      </c>
      <c r="B34" s="1288"/>
      <c r="C34" s="1289"/>
      <c r="D34" s="1288"/>
      <c r="E34" s="1288"/>
      <c r="F34" s="1289"/>
    </row>
    <row r="35" spans="1:10" s="193" customFormat="1">
      <c r="A35" s="1290" t="s">
        <v>120</v>
      </c>
      <c r="B35" s="1288"/>
      <c r="C35" s="1289"/>
      <c r="D35" s="1288"/>
      <c r="E35" s="1288"/>
      <c r="F35" s="1289"/>
    </row>
    <row r="36" spans="1:10" s="193" customFormat="1">
      <c r="A36" s="1290" t="s">
        <v>120</v>
      </c>
      <c r="B36" s="1288"/>
      <c r="C36" s="1289"/>
      <c r="D36" s="1288"/>
      <c r="E36" s="1288"/>
      <c r="F36" s="1289"/>
    </row>
    <row r="37" spans="1:10" s="193" customFormat="1">
      <c r="A37" s="1290" t="s">
        <v>120</v>
      </c>
      <c r="B37" s="1288"/>
      <c r="C37" s="1289"/>
      <c r="D37" s="1288"/>
      <c r="E37" s="1288"/>
      <c r="F37" s="1289"/>
    </row>
    <row r="38" spans="1:10" s="193" customFormat="1">
      <c r="A38" s="1290" t="s">
        <v>120</v>
      </c>
      <c r="B38" s="1288"/>
      <c r="C38" s="1289"/>
      <c r="D38" s="1288"/>
      <c r="E38" s="1288"/>
      <c r="F38" s="1289"/>
    </row>
    <row r="39" spans="1:10" s="193" customFormat="1" ht="15" thickBot="1">
      <c r="A39" s="1278" t="s">
        <v>120</v>
      </c>
      <c r="B39" s="1279"/>
      <c r="C39" s="1280"/>
      <c r="D39" s="1279"/>
      <c r="E39" s="1279"/>
      <c r="F39" s="1280"/>
    </row>
    <row r="40" spans="1:10">
      <c r="A40" s="1281" t="s">
        <v>137</v>
      </c>
      <c r="B40" s="1282"/>
      <c r="C40" s="1282"/>
      <c r="D40" s="1282"/>
      <c r="E40" s="1282"/>
      <c r="F40" s="1283"/>
    </row>
    <row r="41" spans="1:10" ht="30" customHeight="1" thickBot="1">
      <c r="A41" s="1285" t="s">
        <v>120</v>
      </c>
      <c r="B41" s="1286"/>
      <c r="C41" s="1286"/>
      <c r="D41" s="1286"/>
      <c r="E41" s="1286"/>
      <c r="F41" s="1287"/>
    </row>
    <row r="43" spans="1:10">
      <c r="A43" s="1284"/>
      <c r="B43" s="1284"/>
      <c r="C43" s="1284"/>
      <c r="D43" s="1284"/>
      <c r="E43" s="1284"/>
      <c r="F43" s="1284"/>
      <c r="G43" s="48"/>
      <c r="H43" s="48"/>
      <c r="I43" s="48"/>
      <c r="J43" s="48"/>
    </row>
    <row r="44" spans="1:10">
      <c r="A44" s="47"/>
      <c r="B44" s="48"/>
      <c r="C44" s="48"/>
      <c r="D44" s="48"/>
      <c r="E44" s="48"/>
      <c r="F44" s="49"/>
      <c r="G44" s="48"/>
      <c r="H44" s="48"/>
      <c r="I44" s="48"/>
    </row>
  </sheetData>
  <sheetProtection formatRows="0" insertRows="0" deleteRows="0" selectLockedCells="1"/>
  <mergeCells count="26">
    <mergeCell ref="A1:F3"/>
    <mergeCell ref="B4:C4"/>
    <mergeCell ref="D4:E4"/>
    <mergeCell ref="A5:A6"/>
    <mergeCell ref="B5:C6"/>
    <mergeCell ref="D5:E6"/>
    <mergeCell ref="F5:F6"/>
    <mergeCell ref="D37:F37"/>
    <mergeCell ref="A38:C38"/>
    <mergeCell ref="D38:F38"/>
    <mergeCell ref="A32:C32"/>
    <mergeCell ref="D32:F32"/>
    <mergeCell ref="A33:C33"/>
    <mergeCell ref="D33:F33"/>
    <mergeCell ref="A34:C34"/>
    <mergeCell ref="D34:F34"/>
    <mergeCell ref="A35:C35"/>
    <mergeCell ref="D35:F35"/>
    <mergeCell ref="A36:C36"/>
    <mergeCell ref="D36:F36"/>
    <mergeCell ref="A37:C37"/>
    <mergeCell ref="A39:C39"/>
    <mergeCell ref="D39:F39"/>
    <mergeCell ref="A40:F40"/>
    <mergeCell ref="A43:F43"/>
    <mergeCell ref="A41:F41"/>
  </mergeCells>
  <printOptions horizontalCentered="1"/>
  <pageMargins left="0.45" right="0.45" top="0.5" bottom="0.5" header="0.3" footer="0.3"/>
  <pageSetup scale="85" orientation="portrait" r:id="rId1"/>
  <headerFooter>
    <oddFooter>&amp;L&amp;9&amp;F&amp;C&amp;9Page &amp;P of &amp;N&amp;R&amp;9&amp;A</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39FD4E-8251-4C9D-A69D-C33ADEA99F8C}">
  <sheetPr codeName="Sheet21">
    <tabColor rgb="FFFFFF00"/>
  </sheetPr>
  <dimension ref="A1:M55"/>
  <sheetViews>
    <sheetView workbookViewId="0">
      <selection sqref="A1:D1"/>
    </sheetView>
  </sheetViews>
  <sheetFormatPr defaultRowHeight="14.5"/>
  <cols>
    <col min="1" max="1" width="8.54296875" customWidth="1"/>
    <col min="2" max="2" width="10.7265625" customWidth="1"/>
    <col min="3" max="3" width="14.54296875" customWidth="1"/>
    <col min="4" max="4" width="8.54296875" customWidth="1"/>
    <col min="5" max="5" width="14.54296875" customWidth="1"/>
    <col min="6" max="7" width="8.54296875" customWidth="1"/>
    <col min="8" max="8" width="13.453125" customWidth="1"/>
    <col min="9" max="9" width="12.453125" customWidth="1"/>
    <col min="10" max="11" width="14.7265625" customWidth="1"/>
    <col min="12" max="12" width="13.7265625" customWidth="1"/>
  </cols>
  <sheetData>
    <row r="1" spans="1:13" ht="27" customHeight="1">
      <c r="A1" s="1325" t="s">
        <v>903</v>
      </c>
      <c r="B1" s="1326"/>
      <c r="C1" s="1326"/>
      <c r="D1" s="1326"/>
      <c r="E1" s="1326"/>
      <c r="F1" s="1326"/>
      <c r="G1" s="1326"/>
      <c r="H1" s="1326"/>
      <c r="I1" s="1326"/>
      <c r="J1" s="1326"/>
      <c r="K1" s="1326"/>
      <c r="L1" s="1327"/>
    </row>
    <row r="2" spans="1:13" ht="12.75" customHeight="1" thickBot="1">
      <c r="A2" s="1328"/>
      <c r="B2" s="1329"/>
      <c r="C2" s="1329"/>
      <c r="D2" s="1329"/>
      <c r="E2" s="1329"/>
      <c r="F2" s="1329"/>
      <c r="G2" s="1329"/>
      <c r="H2" s="1329"/>
      <c r="I2" s="1329"/>
      <c r="J2" s="1329"/>
      <c r="K2" s="1329"/>
      <c r="L2" s="1330"/>
    </row>
    <row r="3" spans="1:13" ht="12.75" customHeight="1">
      <c r="A3" s="1331" t="s">
        <v>132</v>
      </c>
      <c r="B3" s="1332"/>
      <c r="C3" s="1332"/>
      <c r="D3" s="1332" t="s">
        <v>118</v>
      </c>
      <c r="E3" s="1332"/>
      <c r="F3" s="1332"/>
      <c r="G3" s="1333" t="s">
        <v>877</v>
      </c>
      <c r="H3" s="1333"/>
      <c r="I3" s="1333"/>
      <c r="J3" s="1332" t="s">
        <v>878</v>
      </c>
      <c r="K3" s="1332"/>
      <c r="L3" s="1334"/>
    </row>
    <row r="4" spans="1:13" ht="20.65" customHeight="1" thickBot="1">
      <c r="A4" s="1335" t="str">
        <f>'15.0 AS9102 Form 1'!A4:C7</f>
        <v>type hee</v>
      </c>
      <c r="B4" s="1336"/>
      <c r="C4" s="1336"/>
      <c r="D4" s="1336" t="str">
        <f>'15.0 AS9102 Form 1'!K5</f>
        <v>type here</v>
      </c>
      <c r="E4" s="1336"/>
      <c r="F4" s="1336"/>
      <c r="G4" s="1336" t="str">
        <f>'15.0 AS9102 Form 1'!K6</f>
        <v>type here</v>
      </c>
      <c r="H4" s="1336"/>
      <c r="I4" s="1336"/>
      <c r="J4" s="1336" t="str">
        <f>'15.0 AS9102 Form 1'!K7</f>
        <v>type here</v>
      </c>
      <c r="K4" s="1336"/>
      <c r="L4" s="1337"/>
    </row>
    <row r="5" spans="1:13" ht="14.15" customHeight="1" thickBot="1">
      <c r="A5" s="1315" t="s">
        <v>138</v>
      </c>
      <c r="B5" s="1316"/>
      <c r="C5" s="1316"/>
      <c r="D5" s="1316"/>
      <c r="E5" s="1317"/>
      <c r="F5" s="1322" t="s">
        <v>139</v>
      </c>
      <c r="G5" s="1323"/>
      <c r="H5" s="1323"/>
      <c r="I5" s="1324"/>
      <c r="J5" s="676"/>
      <c r="K5" s="676"/>
      <c r="L5" s="677"/>
    </row>
    <row r="6" spans="1:13" ht="32.25" customHeight="1" thickBot="1">
      <c r="A6" s="55" t="s">
        <v>140</v>
      </c>
      <c r="B6" s="56" t="s">
        <v>141</v>
      </c>
      <c r="C6" s="56" t="s">
        <v>142</v>
      </c>
      <c r="D6" s="1318" t="s">
        <v>143</v>
      </c>
      <c r="E6" s="1319"/>
      <c r="F6" s="1320" t="s">
        <v>144</v>
      </c>
      <c r="G6" s="1321"/>
      <c r="H6" s="56" t="s">
        <v>904</v>
      </c>
      <c r="I6" s="56" t="s">
        <v>145</v>
      </c>
      <c r="J6" s="693" t="s">
        <v>905</v>
      </c>
      <c r="K6" s="693" t="s">
        <v>656</v>
      </c>
      <c r="L6" s="692" t="s">
        <v>657</v>
      </c>
      <c r="M6" s="46"/>
    </row>
    <row r="7" spans="1:13" s="345" customFormat="1">
      <c r="A7" s="687"/>
      <c r="B7" s="683"/>
      <c r="C7" s="683"/>
      <c r="D7" s="1214"/>
      <c r="E7" s="1215"/>
      <c r="F7" s="1263"/>
      <c r="G7" s="1214"/>
      <c r="H7" s="683"/>
      <c r="I7" s="683"/>
      <c r="J7" s="691"/>
      <c r="K7" s="691"/>
      <c r="L7" s="690"/>
    </row>
    <row r="8" spans="1:13" s="345" customFormat="1">
      <c r="A8" s="681"/>
      <c r="B8" s="682"/>
      <c r="C8" s="682"/>
      <c r="D8" s="1255"/>
      <c r="E8" s="1257"/>
      <c r="F8" s="1314"/>
      <c r="G8" s="1255"/>
      <c r="H8" s="682"/>
      <c r="I8" s="682"/>
      <c r="J8" s="683"/>
      <c r="K8" s="683"/>
      <c r="L8" s="684"/>
    </row>
    <row r="9" spans="1:13" s="345" customFormat="1">
      <c r="A9" s="681"/>
      <c r="B9" s="682"/>
      <c r="C9" s="682"/>
      <c r="D9" s="1255"/>
      <c r="E9" s="1257"/>
      <c r="F9" s="1314"/>
      <c r="G9" s="1255"/>
      <c r="H9" s="682"/>
      <c r="I9" s="682"/>
      <c r="J9" s="683"/>
      <c r="K9" s="683"/>
      <c r="L9" s="684"/>
    </row>
    <row r="10" spans="1:13" s="345" customFormat="1">
      <c r="A10" s="681"/>
      <c r="B10" s="682"/>
      <c r="C10" s="682"/>
      <c r="D10" s="1255"/>
      <c r="E10" s="1257"/>
      <c r="F10" s="1314"/>
      <c r="G10" s="1255"/>
      <c r="H10" s="682"/>
      <c r="I10" s="682"/>
      <c r="J10" s="683"/>
      <c r="K10" s="683"/>
      <c r="L10" s="684"/>
    </row>
    <row r="11" spans="1:13" s="345" customFormat="1">
      <c r="A11" s="681"/>
      <c r="B11" s="682"/>
      <c r="C11" s="682"/>
      <c r="D11" s="1255"/>
      <c r="E11" s="1257"/>
      <c r="F11" s="1314"/>
      <c r="G11" s="1255"/>
      <c r="H11" s="682"/>
      <c r="I11" s="682"/>
      <c r="J11" s="683"/>
      <c r="K11" s="683"/>
      <c r="L11" s="684"/>
    </row>
    <row r="12" spans="1:13" s="345" customFormat="1">
      <c r="A12" s="681"/>
      <c r="B12" s="682"/>
      <c r="C12" s="682"/>
      <c r="D12" s="1255"/>
      <c r="E12" s="1257"/>
      <c r="F12" s="1314"/>
      <c r="G12" s="1255"/>
      <c r="H12" s="682"/>
      <c r="I12" s="682"/>
      <c r="J12" s="683"/>
      <c r="K12" s="683"/>
      <c r="L12" s="684"/>
    </row>
    <row r="13" spans="1:13" s="345" customFormat="1">
      <c r="A13" s="681"/>
      <c r="B13" s="682"/>
      <c r="C13" s="682"/>
      <c r="D13" s="1255"/>
      <c r="E13" s="1257"/>
      <c r="F13" s="1314"/>
      <c r="G13" s="1255"/>
      <c r="H13" s="682"/>
      <c r="I13" s="682"/>
      <c r="J13" s="683"/>
      <c r="K13" s="683"/>
      <c r="L13" s="684"/>
    </row>
    <row r="14" spans="1:13" s="345" customFormat="1">
      <c r="A14" s="681"/>
      <c r="B14" s="682"/>
      <c r="C14" s="682"/>
      <c r="D14" s="1255"/>
      <c r="E14" s="1257"/>
      <c r="F14" s="1314"/>
      <c r="G14" s="1255"/>
      <c r="H14" s="682"/>
      <c r="I14" s="682"/>
      <c r="J14" s="683"/>
      <c r="K14" s="683"/>
      <c r="L14" s="684"/>
    </row>
    <row r="15" spans="1:13" s="345" customFormat="1">
      <c r="A15" s="681"/>
      <c r="B15" s="682"/>
      <c r="C15" s="682"/>
      <c r="D15" s="1255"/>
      <c r="E15" s="1257"/>
      <c r="F15" s="1314"/>
      <c r="G15" s="1255"/>
      <c r="H15" s="682"/>
      <c r="I15" s="682"/>
      <c r="J15" s="683"/>
      <c r="K15" s="683"/>
      <c r="L15" s="684"/>
    </row>
    <row r="16" spans="1:13" s="345" customFormat="1">
      <c r="A16" s="681"/>
      <c r="B16" s="682"/>
      <c r="C16" s="682"/>
      <c r="D16" s="1255"/>
      <c r="E16" s="1257"/>
      <c r="F16" s="1314"/>
      <c r="G16" s="1255"/>
      <c r="H16" s="682"/>
      <c r="I16" s="682"/>
      <c r="J16" s="683"/>
      <c r="K16" s="683"/>
      <c r="L16" s="684"/>
    </row>
    <row r="17" spans="1:12" s="345" customFormat="1">
      <c r="A17" s="681"/>
      <c r="B17" s="682"/>
      <c r="C17" s="682"/>
      <c r="D17" s="1255"/>
      <c r="E17" s="1257"/>
      <c r="F17" s="1314"/>
      <c r="G17" s="1255"/>
      <c r="H17" s="682"/>
      <c r="I17" s="682"/>
      <c r="J17" s="683"/>
      <c r="K17" s="683"/>
      <c r="L17" s="684"/>
    </row>
    <row r="18" spans="1:12" s="345" customFormat="1">
      <c r="A18" s="681"/>
      <c r="B18" s="682"/>
      <c r="C18" s="682"/>
      <c r="D18" s="1255"/>
      <c r="E18" s="1257"/>
      <c r="F18" s="1314"/>
      <c r="G18" s="1255"/>
      <c r="H18" s="682"/>
      <c r="I18" s="682"/>
      <c r="J18" s="683"/>
      <c r="K18" s="683"/>
      <c r="L18" s="684"/>
    </row>
    <row r="19" spans="1:12" s="345" customFormat="1">
      <c r="A19" s="681"/>
      <c r="B19" s="682"/>
      <c r="C19" s="682"/>
      <c r="D19" s="1255"/>
      <c r="E19" s="1257"/>
      <c r="F19" s="1314"/>
      <c r="G19" s="1255"/>
      <c r="H19" s="682"/>
      <c r="I19" s="682"/>
      <c r="J19" s="683"/>
      <c r="K19" s="683"/>
      <c r="L19" s="684"/>
    </row>
    <row r="20" spans="1:12" s="345" customFormat="1">
      <c r="A20" s="681"/>
      <c r="B20" s="682"/>
      <c r="C20" s="682"/>
      <c r="D20" s="1255"/>
      <c r="E20" s="1257"/>
      <c r="F20" s="1314"/>
      <c r="G20" s="1255"/>
      <c r="H20" s="682"/>
      <c r="I20" s="682"/>
      <c r="J20" s="683"/>
      <c r="K20" s="683"/>
      <c r="L20" s="684"/>
    </row>
    <row r="21" spans="1:12" s="345" customFormat="1">
      <c r="A21" s="681"/>
      <c r="B21" s="682"/>
      <c r="C21" s="682"/>
      <c r="D21" s="1255"/>
      <c r="E21" s="1257"/>
      <c r="F21" s="1314"/>
      <c r="G21" s="1255"/>
      <c r="H21" s="682"/>
      <c r="I21" s="682"/>
      <c r="J21" s="683"/>
      <c r="K21" s="683"/>
      <c r="L21" s="684"/>
    </row>
    <row r="22" spans="1:12" s="345" customFormat="1">
      <c r="A22" s="681"/>
      <c r="B22" s="682"/>
      <c r="C22" s="682"/>
      <c r="D22" s="1255"/>
      <c r="E22" s="1257"/>
      <c r="F22" s="1314"/>
      <c r="G22" s="1255"/>
      <c r="H22" s="682"/>
      <c r="I22" s="682"/>
      <c r="J22" s="683"/>
      <c r="K22" s="683"/>
      <c r="L22" s="684"/>
    </row>
    <row r="23" spans="1:12" s="345" customFormat="1">
      <c r="A23" s="681"/>
      <c r="B23" s="682"/>
      <c r="C23" s="682"/>
      <c r="D23" s="1255"/>
      <c r="E23" s="1257"/>
      <c r="F23" s="1314"/>
      <c r="G23" s="1255"/>
      <c r="H23" s="682"/>
      <c r="I23" s="682"/>
      <c r="J23" s="683"/>
      <c r="K23" s="683"/>
      <c r="L23" s="684"/>
    </row>
    <row r="24" spans="1:12" s="345" customFormat="1">
      <c r="A24" s="681"/>
      <c r="B24" s="682"/>
      <c r="C24" s="682"/>
      <c r="D24" s="1255"/>
      <c r="E24" s="1257"/>
      <c r="F24" s="1314"/>
      <c r="G24" s="1255"/>
      <c r="H24" s="682"/>
      <c r="I24" s="682"/>
      <c r="J24" s="683"/>
      <c r="K24" s="683"/>
      <c r="L24" s="684"/>
    </row>
    <row r="25" spans="1:12" s="345" customFormat="1">
      <c r="A25" s="681"/>
      <c r="B25" s="682"/>
      <c r="C25" s="682"/>
      <c r="D25" s="1255"/>
      <c r="E25" s="1257"/>
      <c r="F25" s="1314"/>
      <c r="G25" s="1255"/>
      <c r="H25" s="682"/>
      <c r="I25" s="682"/>
      <c r="J25" s="683"/>
      <c r="K25" s="683"/>
      <c r="L25" s="684"/>
    </row>
    <row r="26" spans="1:12" s="345" customFormat="1">
      <c r="A26" s="681"/>
      <c r="B26" s="682"/>
      <c r="C26" s="682"/>
      <c r="D26" s="1255"/>
      <c r="E26" s="1257"/>
      <c r="F26" s="1314"/>
      <c r="G26" s="1255"/>
      <c r="H26" s="682"/>
      <c r="I26" s="682"/>
      <c r="J26" s="683"/>
      <c r="K26" s="683"/>
      <c r="L26" s="684"/>
    </row>
    <row r="27" spans="1:12" s="345" customFormat="1">
      <c r="A27" s="681"/>
      <c r="B27" s="682"/>
      <c r="C27" s="682"/>
      <c r="D27" s="1255"/>
      <c r="E27" s="1257"/>
      <c r="F27" s="1314"/>
      <c r="G27" s="1255"/>
      <c r="H27" s="682"/>
      <c r="I27" s="682"/>
      <c r="J27" s="683"/>
      <c r="K27" s="683"/>
      <c r="L27" s="684"/>
    </row>
    <row r="28" spans="1:12" s="345" customFormat="1">
      <c r="A28" s="681"/>
      <c r="B28" s="682"/>
      <c r="C28" s="682"/>
      <c r="D28" s="1255"/>
      <c r="E28" s="1257"/>
      <c r="F28" s="1314"/>
      <c r="G28" s="1255"/>
      <c r="H28" s="682"/>
      <c r="I28" s="682"/>
      <c r="J28" s="683"/>
      <c r="K28" s="683"/>
      <c r="L28" s="684"/>
    </row>
    <row r="29" spans="1:12" s="345" customFormat="1">
      <c r="A29" s="681"/>
      <c r="B29" s="682"/>
      <c r="C29" s="682"/>
      <c r="D29" s="1255"/>
      <c r="E29" s="1257"/>
      <c r="F29" s="1314"/>
      <c r="G29" s="1255"/>
      <c r="H29" s="682"/>
      <c r="I29" s="682"/>
      <c r="J29" s="683"/>
      <c r="K29" s="683"/>
      <c r="L29" s="684"/>
    </row>
    <row r="30" spans="1:12" s="345" customFormat="1">
      <c r="A30" s="681"/>
      <c r="B30" s="682"/>
      <c r="C30" s="682"/>
      <c r="D30" s="1255"/>
      <c r="E30" s="1257"/>
      <c r="F30" s="1314"/>
      <c r="G30" s="1255"/>
      <c r="H30" s="682"/>
      <c r="I30" s="682"/>
      <c r="J30" s="683"/>
      <c r="K30" s="683"/>
      <c r="L30" s="684"/>
    </row>
    <row r="31" spans="1:12" s="345" customFormat="1">
      <c r="A31" s="681"/>
      <c r="B31" s="682"/>
      <c r="C31" s="682"/>
      <c r="D31" s="1255"/>
      <c r="E31" s="1257"/>
      <c r="F31" s="1314"/>
      <c r="G31" s="1255"/>
      <c r="H31" s="682"/>
      <c r="I31" s="682"/>
      <c r="J31" s="683"/>
      <c r="K31" s="683"/>
      <c r="L31" s="684"/>
    </row>
    <row r="32" spans="1:12" s="345" customFormat="1">
      <c r="A32" s="681"/>
      <c r="B32" s="682"/>
      <c r="C32" s="682"/>
      <c r="D32" s="1255"/>
      <c r="E32" s="1257"/>
      <c r="F32" s="1314"/>
      <c r="G32" s="1255"/>
      <c r="H32" s="682"/>
      <c r="I32" s="682"/>
      <c r="J32" s="683"/>
      <c r="K32" s="683"/>
      <c r="L32" s="684"/>
    </row>
    <row r="33" spans="1:12" s="345" customFormat="1">
      <c r="A33" s="681"/>
      <c r="B33" s="682"/>
      <c r="C33" s="682"/>
      <c r="D33" s="1255"/>
      <c r="E33" s="1257"/>
      <c r="F33" s="1314"/>
      <c r="G33" s="1255"/>
      <c r="H33" s="682"/>
      <c r="I33" s="682"/>
      <c r="J33" s="683"/>
      <c r="K33" s="683"/>
      <c r="L33" s="684"/>
    </row>
    <row r="34" spans="1:12" s="345" customFormat="1">
      <c r="A34" s="681"/>
      <c r="B34" s="682"/>
      <c r="C34" s="682"/>
      <c r="D34" s="1255"/>
      <c r="E34" s="1257"/>
      <c r="F34" s="1314"/>
      <c r="G34" s="1255"/>
      <c r="H34" s="682"/>
      <c r="I34" s="682"/>
      <c r="J34" s="683"/>
      <c r="K34" s="683"/>
      <c r="L34" s="684"/>
    </row>
    <row r="35" spans="1:12" s="345" customFormat="1">
      <c r="A35" s="681"/>
      <c r="B35" s="682"/>
      <c r="C35" s="682"/>
      <c r="D35" s="1255"/>
      <c r="E35" s="1257"/>
      <c r="F35" s="1314"/>
      <c r="G35" s="1255"/>
      <c r="H35" s="682"/>
      <c r="I35" s="682"/>
      <c r="J35" s="683"/>
      <c r="K35" s="683"/>
      <c r="L35" s="684"/>
    </row>
    <row r="36" spans="1:12" s="345" customFormat="1">
      <c r="A36" s="681"/>
      <c r="B36" s="682"/>
      <c r="C36" s="682"/>
      <c r="D36" s="1255"/>
      <c r="E36" s="1257"/>
      <c r="F36" s="1314"/>
      <c r="G36" s="1255"/>
      <c r="H36" s="682"/>
      <c r="I36" s="682"/>
      <c r="J36" s="683"/>
      <c r="K36" s="683"/>
      <c r="L36" s="684"/>
    </row>
    <row r="37" spans="1:12" s="345" customFormat="1">
      <c r="A37" s="681"/>
      <c r="B37" s="682"/>
      <c r="C37" s="682"/>
      <c r="D37" s="1255"/>
      <c r="E37" s="1257"/>
      <c r="F37" s="1314"/>
      <c r="G37" s="1255"/>
      <c r="H37" s="682"/>
      <c r="I37" s="682"/>
      <c r="J37" s="683"/>
      <c r="K37" s="683"/>
      <c r="L37" s="684"/>
    </row>
    <row r="38" spans="1:12" s="345" customFormat="1">
      <c r="A38" s="681"/>
      <c r="B38" s="682"/>
      <c r="C38" s="682"/>
      <c r="D38" s="1255"/>
      <c r="E38" s="1257"/>
      <c r="F38" s="1314"/>
      <c r="G38" s="1255"/>
      <c r="H38" s="682"/>
      <c r="I38" s="682"/>
      <c r="J38" s="683"/>
      <c r="K38" s="683"/>
      <c r="L38" s="684"/>
    </row>
    <row r="39" spans="1:12" s="345" customFormat="1">
      <c r="A39" s="681"/>
      <c r="B39" s="682"/>
      <c r="C39" s="682"/>
      <c r="D39" s="1255"/>
      <c r="E39" s="1257"/>
      <c r="F39" s="1314"/>
      <c r="G39" s="1255"/>
      <c r="H39" s="682"/>
      <c r="I39" s="682"/>
      <c r="J39" s="683"/>
      <c r="K39" s="683"/>
      <c r="L39" s="684"/>
    </row>
    <row r="40" spans="1:12" s="345" customFormat="1">
      <c r="A40" s="681"/>
      <c r="B40" s="682"/>
      <c r="C40" s="682"/>
      <c r="D40" s="1255"/>
      <c r="E40" s="1257"/>
      <c r="F40" s="1314"/>
      <c r="G40" s="1255"/>
      <c r="H40" s="682"/>
      <c r="I40" s="682"/>
      <c r="J40" s="683"/>
      <c r="K40" s="683"/>
      <c r="L40" s="684"/>
    </row>
    <row r="41" spans="1:12" s="345" customFormat="1">
      <c r="A41" s="681"/>
      <c r="B41" s="682"/>
      <c r="C41" s="682"/>
      <c r="D41" s="1255"/>
      <c r="E41" s="1257"/>
      <c r="F41" s="1314"/>
      <c r="G41" s="1255"/>
      <c r="H41" s="682"/>
      <c r="I41" s="682"/>
      <c r="J41" s="683"/>
      <c r="K41" s="683"/>
      <c r="L41" s="684"/>
    </row>
    <row r="42" spans="1:12" s="345" customFormat="1">
      <c r="A42" s="681"/>
      <c r="B42" s="682"/>
      <c r="C42" s="682"/>
      <c r="D42" s="1255"/>
      <c r="E42" s="1257"/>
      <c r="F42" s="1314"/>
      <c r="G42" s="1255"/>
      <c r="H42" s="682"/>
      <c r="I42" s="682"/>
      <c r="J42" s="683"/>
      <c r="K42" s="683"/>
      <c r="L42" s="684"/>
    </row>
    <row r="43" spans="1:12" s="345" customFormat="1">
      <c r="A43" s="681"/>
      <c r="B43" s="682"/>
      <c r="C43" s="682"/>
      <c r="D43" s="1255"/>
      <c r="E43" s="1257"/>
      <c r="F43" s="1314"/>
      <c r="G43" s="1255"/>
      <c r="H43" s="682"/>
      <c r="I43" s="682"/>
      <c r="J43" s="683"/>
      <c r="K43" s="683"/>
      <c r="L43" s="684"/>
    </row>
    <row r="44" spans="1:12" s="345" customFormat="1">
      <c r="A44" s="681"/>
      <c r="B44" s="682"/>
      <c r="C44" s="682"/>
      <c r="D44" s="1255"/>
      <c r="E44" s="1257"/>
      <c r="F44" s="1314"/>
      <c r="G44" s="1255"/>
      <c r="H44" s="682"/>
      <c r="I44" s="682"/>
      <c r="J44" s="683"/>
      <c r="K44" s="683"/>
      <c r="L44" s="684"/>
    </row>
    <row r="45" spans="1:12" s="345" customFormat="1">
      <c r="A45" s="681"/>
      <c r="B45" s="682"/>
      <c r="C45" s="682"/>
      <c r="D45" s="1255"/>
      <c r="E45" s="1257"/>
      <c r="F45" s="1314"/>
      <c r="G45" s="1255"/>
      <c r="H45" s="682"/>
      <c r="I45" s="682"/>
      <c r="J45" s="683"/>
      <c r="K45" s="683"/>
      <c r="L45" s="684"/>
    </row>
    <row r="46" spans="1:12" s="345" customFormat="1">
      <c r="A46" s="681"/>
      <c r="B46" s="682"/>
      <c r="C46" s="682"/>
      <c r="D46" s="1255"/>
      <c r="E46" s="1257"/>
      <c r="F46" s="1314"/>
      <c r="G46" s="1255"/>
      <c r="H46" s="682"/>
      <c r="I46" s="682"/>
      <c r="J46" s="683"/>
      <c r="K46" s="683"/>
      <c r="L46" s="684"/>
    </row>
    <row r="47" spans="1:12" s="345" customFormat="1">
      <c r="A47" s="681"/>
      <c r="B47" s="682"/>
      <c r="C47" s="682"/>
      <c r="D47" s="1255"/>
      <c r="E47" s="1257"/>
      <c r="F47" s="1314"/>
      <c r="G47" s="1255"/>
      <c r="H47" s="682"/>
      <c r="I47" s="682"/>
      <c r="J47" s="683"/>
      <c r="K47" s="683"/>
      <c r="L47" s="684"/>
    </row>
    <row r="48" spans="1:12" s="345" customFormat="1">
      <c r="A48" s="681"/>
      <c r="B48" s="682"/>
      <c r="C48" s="682"/>
      <c r="D48" s="1255"/>
      <c r="E48" s="1257"/>
      <c r="F48" s="1314"/>
      <c r="G48" s="1255"/>
      <c r="H48" s="682"/>
      <c r="I48" s="682"/>
      <c r="J48" s="683"/>
      <c r="K48" s="683"/>
      <c r="L48" s="684"/>
    </row>
    <row r="49" spans="1:12" s="345" customFormat="1">
      <c r="A49" s="681"/>
      <c r="B49" s="682"/>
      <c r="C49" s="682"/>
      <c r="D49" s="1255"/>
      <c r="E49" s="1257"/>
      <c r="F49" s="1314"/>
      <c r="G49" s="1255"/>
      <c r="H49" s="682"/>
      <c r="I49" s="682"/>
      <c r="J49" s="683"/>
      <c r="K49" s="683"/>
      <c r="L49" s="684"/>
    </row>
    <row r="50" spans="1:12" s="345" customFormat="1">
      <c r="A50" s="681"/>
      <c r="B50" s="682"/>
      <c r="C50" s="682"/>
      <c r="D50" s="1255"/>
      <c r="E50" s="1257"/>
      <c r="F50" s="1314"/>
      <c r="G50" s="1255"/>
      <c r="H50" s="682"/>
      <c r="I50" s="682"/>
      <c r="J50" s="683"/>
      <c r="K50" s="683"/>
      <c r="L50" s="684"/>
    </row>
    <row r="51" spans="1:12" s="345" customFormat="1">
      <c r="A51" s="681"/>
      <c r="B51" s="682"/>
      <c r="C51" s="682"/>
      <c r="D51" s="1255"/>
      <c r="E51" s="1257"/>
      <c r="F51" s="1314"/>
      <c r="G51" s="1255"/>
      <c r="H51" s="682"/>
      <c r="I51" s="682"/>
      <c r="J51" s="683"/>
      <c r="K51" s="683"/>
      <c r="L51" s="684"/>
    </row>
    <row r="52" spans="1:12" s="345" customFormat="1">
      <c r="A52" s="681"/>
      <c r="B52" s="682"/>
      <c r="C52" s="682"/>
      <c r="D52" s="1255"/>
      <c r="E52" s="1257"/>
      <c r="F52" s="1314"/>
      <c r="G52" s="1255"/>
      <c r="H52" s="682"/>
      <c r="I52" s="682"/>
      <c r="J52" s="683"/>
      <c r="K52" s="683"/>
      <c r="L52" s="684"/>
    </row>
    <row r="53" spans="1:12" s="345" customFormat="1" ht="15" thickBot="1">
      <c r="A53" s="344" t="s">
        <v>120</v>
      </c>
      <c r="B53" s="685" t="s">
        <v>120</v>
      </c>
      <c r="C53" s="685" t="s">
        <v>120</v>
      </c>
      <c r="D53" s="1311" t="s">
        <v>120</v>
      </c>
      <c r="E53" s="1312"/>
      <c r="F53" s="1313" t="s">
        <v>120</v>
      </c>
      <c r="G53" s="1311"/>
      <c r="H53" s="685" t="s">
        <v>120</v>
      </c>
      <c r="I53" s="685" t="s">
        <v>120</v>
      </c>
      <c r="J53" s="689"/>
      <c r="K53" s="689"/>
      <c r="L53" s="688"/>
    </row>
    <row r="54" spans="1:12">
      <c r="A54" s="1284"/>
      <c r="B54" s="1284"/>
      <c r="C54" s="1284"/>
      <c r="D54" s="1284"/>
      <c r="E54" s="1284"/>
      <c r="F54" s="1284"/>
      <c r="G54" s="1284"/>
      <c r="H54" s="1284"/>
      <c r="I54" s="1284"/>
      <c r="J54" s="1284"/>
      <c r="K54" s="1284"/>
      <c r="L54" s="1284"/>
    </row>
    <row r="55" spans="1:12">
      <c r="A55" s="47"/>
      <c r="B55" s="48"/>
      <c r="C55" s="48"/>
      <c r="D55" s="48"/>
      <c r="F55" s="48"/>
      <c r="G55" s="48"/>
      <c r="H55" s="48"/>
      <c r="L55" s="49"/>
    </row>
  </sheetData>
  <sheetProtection formatRows="0" insertRows="0" deleteRows="0" selectLockedCells="1"/>
  <mergeCells count="108">
    <mergeCell ref="A1:L2"/>
    <mergeCell ref="A3:C3"/>
    <mergeCell ref="D3:F3"/>
    <mergeCell ref="G3:I3"/>
    <mergeCell ref="J3:L3"/>
    <mergeCell ref="A4:C4"/>
    <mergeCell ref="D4:F4"/>
    <mergeCell ref="G4:I4"/>
    <mergeCell ref="J4:L4"/>
    <mergeCell ref="D11:E11"/>
    <mergeCell ref="F11:G11"/>
    <mergeCell ref="A5:E5"/>
    <mergeCell ref="D6:E6"/>
    <mergeCell ref="F6:G6"/>
    <mergeCell ref="D12:E12"/>
    <mergeCell ref="F12:G12"/>
    <mergeCell ref="D13:E13"/>
    <mergeCell ref="F13:G13"/>
    <mergeCell ref="D8:E8"/>
    <mergeCell ref="F8:G8"/>
    <mergeCell ref="D9:E9"/>
    <mergeCell ref="F9:G9"/>
    <mergeCell ref="D10:E10"/>
    <mergeCell ref="F10:G10"/>
    <mergeCell ref="D7:E7"/>
    <mergeCell ref="F7:G7"/>
    <mergeCell ref="F5:I5"/>
    <mergeCell ref="D17:E17"/>
    <mergeCell ref="F17:G17"/>
    <mergeCell ref="D18:E18"/>
    <mergeCell ref="F18:G18"/>
    <mergeCell ref="D19:E19"/>
    <mergeCell ref="F19:G19"/>
    <mergeCell ref="D14:E14"/>
    <mergeCell ref="F14:G14"/>
    <mergeCell ref="D15:E15"/>
    <mergeCell ref="F15:G15"/>
    <mergeCell ref="D16:E16"/>
    <mergeCell ref="F16:G16"/>
    <mergeCell ref="D23:E23"/>
    <mergeCell ref="F23:G23"/>
    <mergeCell ref="D24:E24"/>
    <mergeCell ref="F24:G24"/>
    <mergeCell ref="D25:E25"/>
    <mergeCell ref="F25:G25"/>
    <mergeCell ref="D20:E20"/>
    <mergeCell ref="F20:G20"/>
    <mergeCell ref="D21:E21"/>
    <mergeCell ref="F21:G21"/>
    <mergeCell ref="D22:E22"/>
    <mergeCell ref="F22:G22"/>
    <mergeCell ref="D29:E29"/>
    <mergeCell ref="F29:G29"/>
    <mergeCell ref="D30:E30"/>
    <mergeCell ref="F30:G30"/>
    <mergeCell ref="D31:E31"/>
    <mergeCell ref="F31:G31"/>
    <mergeCell ref="D26:E26"/>
    <mergeCell ref="F26:G26"/>
    <mergeCell ref="D27:E27"/>
    <mergeCell ref="F27:G27"/>
    <mergeCell ref="D28:E28"/>
    <mergeCell ref="F28:G28"/>
    <mergeCell ref="D35:E35"/>
    <mergeCell ref="F35:G35"/>
    <mergeCell ref="D36:E36"/>
    <mergeCell ref="F36:G36"/>
    <mergeCell ref="D37:E37"/>
    <mergeCell ref="F37:G37"/>
    <mergeCell ref="D32:E32"/>
    <mergeCell ref="F32:G32"/>
    <mergeCell ref="D33:E33"/>
    <mergeCell ref="F33:G33"/>
    <mergeCell ref="D34:E34"/>
    <mergeCell ref="F34:G34"/>
    <mergeCell ref="D41:E41"/>
    <mergeCell ref="F41:G41"/>
    <mergeCell ref="D42:E42"/>
    <mergeCell ref="F42:G42"/>
    <mergeCell ref="D43:E43"/>
    <mergeCell ref="F43:G43"/>
    <mergeCell ref="D38:E38"/>
    <mergeCell ref="F38:G38"/>
    <mergeCell ref="D39:E39"/>
    <mergeCell ref="F39:G39"/>
    <mergeCell ref="D40:E40"/>
    <mergeCell ref="F40:G40"/>
    <mergeCell ref="D47:E47"/>
    <mergeCell ref="F47:G47"/>
    <mergeCell ref="D48:E48"/>
    <mergeCell ref="F48:G48"/>
    <mergeCell ref="D49:E49"/>
    <mergeCell ref="F49:G49"/>
    <mergeCell ref="D44:E44"/>
    <mergeCell ref="F44:G44"/>
    <mergeCell ref="D45:E45"/>
    <mergeCell ref="F45:G45"/>
    <mergeCell ref="D46:E46"/>
    <mergeCell ref="F46:G46"/>
    <mergeCell ref="A54:L54"/>
    <mergeCell ref="D53:E53"/>
    <mergeCell ref="F53:G53"/>
    <mergeCell ref="D50:E50"/>
    <mergeCell ref="F50:G50"/>
    <mergeCell ref="D51:E51"/>
    <mergeCell ref="F51:G51"/>
    <mergeCell ref="D52:E52"/>
    <mergeCell ref="F52:G52"/>
  </mergeCells>
  <printOptions horizontalCentered="1"/>
  <pageMargins left="0.45" right="0.7" top="0.75" bottom="0.75" header="0.3" footer="0.3"/>
  <pageSetup scale="85" orientation="landscape" r:id="rId1"/>
  <headerFooter>
    <oddFooter>&amp;L&amp;9&amp;F&amp;C&amp;9Page &amp;P of &amp;N&amp;R&amp;9&amp;A</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2">
    <tabColor rgb="FFFFFF00"/>
  </sheetPr>
  <dimension ref="A1:H35"/>
  <sheetViews>
    <sheetView workbookViewId="0">
      <selection sqref="A1:D1"/>
    </sheetView>
  </sheetViews>
  <sheetFormatPr defaultColWidth="9.1796875" defaultRowHeight="14.5"/>
  <cols>
    <col min="1" max="1" width="17.54296875" style="193" customWidth="1"/>
    <col min="2" max="2" width="27.54296875" style="193" customWidth="1"/>
    <col min="3" max="16384" width="9.1796875" style="193"/>
  </cols>
  <sheetData>
    <row r="1" spans="1:8" s="111" customFormat="1" ht="45" customHeight="1">
      <c r="A1" s="1143">
        <f>'3.0 PAL 128'!J7</f>
        <v>0</v>
      </c>
      <c r="B1" s="1143"/>
      <c r="C1" s="1143"/>
      <c r="D1" s="1143"/>
    </row>
    <row r="2" spans="1:8" s="111" customFormat="1">
      <c r="A2" s="113"/>
      <c r="C2" s="113"/>
      <c r="D2" s="113"/>
    </row>
    <row r="3" spans="1:8" s="111" customFormat="1">
      <c r="A3" s="113"/>
      <c r="C3" s="113"/>
      <c r="D3" s="113"/>
    </row>
    <row r="4" spans="1:8" s="111" customFormat="1">
      <c r="A4" s="142" t="s">
        <v>9</v>
      </c>
      <c r="B4" s="1145">
        <f>'3.0 PAL 128'!J10</f>
        <v>0</v>
      </c>
      <c r="C4" s="1145"/>
      <c r="D4" s="143"/>
      <c r="E4" s="144"/>
      <c r="F4" s="144"/>
      <c r="G4" s="144"/>
      <c r="H4" s="144"/>
    </row>
    <row r="5" spans="1:8" s="111" customFormat="1">
      <c r="A5" s="142" t="s">
        <v>19</v>
      </c>
      <c r="B5" s="1146">
        <f>'3.0 PAL 128'!J8</f>
        <v>0</v>
      </c>
      <c r="C5" s="1146"/>
      <c r="D5" s="143"/>
      <c r="E5" s="144"/>
      <c r="F5" s="144"/>
      <c r="G5" s="144"/>
      <c r="H5" s="144"/>
    </row>
    <row r="6" spans="1:8" s="111" customFormat="1">
      <c r="A6" s="142" t="s">
        <v>20</v>
      </c>
      <c r="B6" s="1147">
        <f>'3.0 PAL 128'!D9</f>
        <v>0</v>
      </c>
      <c r="C6" s="1147"/>
      <c r="D6" s="143"/>
      <c r="E6" s="144"/>
      <c r="F6" s="144"/>
      <c r="G6" s="144"/>
      <c r="H6" s="144"/>
    </row>
    <row r="7" spans="1:8" s="111" customFormat="1">
      <c r="A7" s="238"/>
      <c r="B7" s="144"/>
      <c r="C7" s="143"/>
      <c r="D7" s="143"/>
      <c r="E7" s="144"/>
      <c r="F7" s="144"/>
      <c r="G7" s="144"/>
      <c r="H7" s="144"/>
    </row>
    <row r="8" spans="1:8" s="111" customFormat="1" ht="23.5">
      <c r="A8" s="1082" t="s">
        <v>286</v>
      </c>
      <c r="B8" s="1082"/>
      <c r="C8" s="1082"/>
      <c r="D8" s="1082"/>
      <c r="E8" s="144"/>
      <c r="F8" s="144"/>
      <c r="G8" s="144"/>
      <c r="H8" s="144"/>
    </row>
    <row r="9" spans="1:8" s="141" customFormat="1">
      <c r="A9" s="236"/>
      <c r="B9" s="236"/>
      <c r="C9" s="236"/>
      <c r="D9" s="236"/>
      <c r="E9" s="237" t="s">
        <v>287</v>
      </c>
      <c r="F9" s="193"/>
      <c r="G9" s="193"/>
      <c r="H9" s="193"/>
    </row>
    <row r="12" spans="1:8">
      <c r="F12" s="193" t="s">
        <v>288</v>
      </c>
    </row>
    <row r="17" spans="6:6">
      <c r="F17" s="193" t="s">
        <v>260</v>
      </c>
    </row>
    <row r="22" spans="6:6">
      <c r="F22" s="193" t="s">
        <v>289</v>
      </c>
    </row>
    <row r="27" spans="6:6">
      <c r="F27" s="193" t="s">
        <v>290</v>
      </c>
    </row>
    <row r="31" spans="6:6">
      <c r="F31" s="193" t="s">
        <v>291</v>
      </c>
    </row>
    <row r="35" spans="6:6">
      <c r="F35" s="193" t="s">
        <v>292</v>
      </c>
    </row>
  </sheetData>
  <sheetProtection formatCells="0" formatRows="0" insertRows="0" deleteRows="0" selectLockedCells="1"/>
  <mergeCells count="5">
    <mergeCell ref="A8:D8"/>
    <mergeCell ref="B5:C5"/>
    <mergeCell ref="B6:C6"/>
    <mergeCell ref="B4:C4"/>
    <mergeCell ref="A1:D1"/>
  </mergeCells>
  <printOptions horizontalCentered="1"/>
  <pageMargins left="0.25" right="0.25" top="0.75" bottom="0.75" header="0.3" footer="0.3"/>
  <pageSetup orientation="portrait" r:id="rId1"/>
  <headerFooter>
    <oddFooter>&amp;L&amp;9&amp;F&amp;C&amp;9Page &amp;P of &amp;N&amp;R&amp;9&amp;A</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3">
    <tabColor rgb="FF00B0F0"/>
  </sheetPr>
  <dimension ref="A1:N52"/>
  <sheetViews>
    <sheetView topLeftCell="A44" zoomScale="80" zoomScaleNormal="80" workbookViewId="0">
      <selection activeCell="E52" sqref="E52"/>
    </sheetView>
  </sheetViews>
  <sheetFormatPr defaultRowHeight="14.5"/>
  <cols>
    <col min="1" max="1" width="8.54296875" customWidth="1"/>
    <col min="2" max="2" width="15.54296875" customWidth="1"/>
    <col min="3" max="3" width="8.453125" customWidth="1"/>
    <col min="4" max="4" width="15.453125" customWidth="1"/>
    <col min="5" max="5" width="24" customWidth="1"/>
    <col min="6" max="6" width="20.7265625" customWidth="1"/>
    <col min="7" max="7" width="7.453125" customWidth="1"/>
    <col min="8" max="8" width="13.54296875" style="81" customWidth="1"/>
    <col min="9" max="9" width="26.54296875" customWidth="1"/>
    <col min="10" max="10" width="21.453125" customWidth="1"/>
    <col min="11" max="11" width="25.1796875" customWidth="1"/>
    <col min="12" max="12" width="22.1796875" customWidth="1"/>
    <col min="13" max="13" width="25" customWidth="1"/>
    <col min="14" max="14" width="22.453125" customWidth="1"/>
  </cols>
  <sheetData>
    <row r="1" spans="1:14">
      <c r="N1" s="393"/>
    </row>
    <row r="2" spans="1:14">
      <c r="A2" s="1339" t="s">
        <v>247</v>
      </c>
      <c r="B2" s="1340"/>
      <c r="C2" s="394" t="s">
        <v>473</v>
      </c>
      <c r="D2" s="395"/>
      <c r="E2" s="395"/>
      <c r="F2" s="395"/>
      <c r="G2" s="394" t="s">
        <v>474</v>
      </c>
      <c r="H2" s="396"/>
      <c r="I2" s="395"/>
      <c r="J2" s="394" t="s">
        <v>250</v>
      </c>
      <c r="K2" s="395"/>
      <c r="L2" s="394" t="s">
        <v>251</v>
      </c>
      <c r="M2" s="395"/>
      <c r="N2" s="397"/>
    </row>
    <row r="3" spans="1:14">
      <c r="A3" s="1341"/>
      <c r="B3" s="1342"/>
      <c r="C3" s="398" t="s">
        <v>252</v>
      </c>
      <c r="D3" s="393"/>
      <c r="E3" s="393"/>
      <c r="F3" s="393"/>
      <c r="G3" s="399"/>
      <c r="H3" s="400"/>
      <c r="I3" s="393"/>
      <c r="J3" s="399"/>
      <c r="K3" s="393"/>
      <c r="L3" s="393"/>
      <c r="M3" s="393"/>
      <c r="N3" s="401"/>
    </row>
    <row r="4" spans="1:14">
      <c r="A4" s="402"/>
      <c r="B4" s="403"/>
      <c r="C4" s="404"/>
      <c r="D4" s="405"/>
      <c r="E4" s="1343" t="s">
        <v>254</v>
      </c>
      <c r="F4" s="1344"/>
      <c r="G4" s="402"/>
      <c r="H4" s="402"/>
      <c r="I4" s="1343" t="s">
        <v>255</v>
      </c>
      <c r="J4" s="1345"/>
      <c r="K4" s="1345"/>
      <c r="L4" s="1345"/>
      <c r="M4" s="1344"/>
      <c r="N4" s="406"/>
    </row>
    <row r="5" spans="1:14" s="81" customFormat="1" ht="43.5">
      <c r="A5" s="407" t="s">
        <v>256</v>
      </c>
      <c r="B5" s="1346" t="s">
        <v>257</v>
      </c>
      <c r="C5" s="1346"/>
      <c r="D5" s="407" t="s">
        <v>258</v>
      </c>
      <c r="E5" s="408" t="s">
        <v>259</v>
      </c>
      <c r="F5" s="407" t="s">
        <v>260</v>
      </c>
      <c r="G5" s="407" t="s">
        <v>261</v>
      </c>
      <c r="H5" s="407" t="s">
        <v>262</v>
      </c>
      <c r="I5" s="407" t="s">
        <v>263</v>
      </c>
      <c r="J5" s="407" t="s">
        <v>264</v>
      </c>
      <c r="K5" s="409" t="s">
        <v>265</v>
      </c>
      <c r="L5" s="407" t="s">
        <v>266</v>
      </c>
      <c r="M5" s="410" t="s">
        <v>267</v>
      </c>
      <c r="N5" s="411" t="s">
        <v>268</v>
      </c>
    </row>
    <row r="6" spans="1:14" s="81" customFormat="1">
      <c r="A6" s="455" t="s">
        <v>269</v>
      </c>
      <c r="B6" s="1368" t="s">
        <v>630</v>
      </c>
      <c r="C6" s="1369"/>
      <c r="D6" s="1369"/>
      <c r="E6" s="1369"/>
      <c r="F6" s="1369"/>
      <c r="G6" s="1369"/>
      <c r="H6" s="1369"/>
      <c r="I6" s="1369"/>
      <c r="J6" s="1369"/>
      <c r="K6" s="1369"/>
      <c r="L6" s="1369"/>
      <c r="M6" s="1369"/>
      <c r="N6" s="1370"/>
    </row>
    <row r="7" spans="1:14" s="81" customFormat="1">
      <c r="A7" s="412">
        <v>1</v>
      </c>
      <c r="B7" s="413" t="s">
        <v>475</v>
      </c>
      <c r="C7" s="414"/>
      <c r="D7" s="415"/>
      <c r="E7" s="415"/>
      <c r="F7" s="415"/>
      <c r="G7" s="415"/>
      <c r="H7" s="416"/>
      <c r="I7" s="415"/>
      <c r="J7" s="415"/>
      <c r="K7" s="415"/>
      <c r="L7" s="415"/>
      <c r="M7" s="417"/>
      <c r="N7" s="418"/>
    </row>
    <row r="8" spans="1:14" s="423" customFormat="1" ht="29">
      <c r="A8" s="419">
        <v>100</v>
      </c>
      <c r="B8" s="1347" t="s">
        <v>476</v>
      </c>
      <c r="C8" s="1348"/>
      <c r="D8" s="420"/>
      <c r="E8" s="420" t="s">
        <v>477</v>
      </c>
      <c r="F8" s="420"/>
      <c r="G8" s="420"/>
      <c r="H8" s="419"/>
      <c r="I8" s="420" t="s">
        <v>478</v>
      </c>
      <c r="J8" s="420" t="s">
        <v>479</v>
      </c>
      <c r="K8" s="420" t="s">
        <v>480</v>
      </c>
      <c r="L8" s="420" t="s">
        <v>481</v>
      </c>
      <c r="M8" s="421" t="s">
        <v>482</v>
      </c>
      <c r="N8" s="422" t="s">
        <v>483</v>
      </c>
    </row>
    <row r="9" spans="1:14" s="423" customFormat="1" ht="29">
      <c r="A9" s="424">
        <v>105</v>
      </c>
      <c r="B9" s="1349" t="s">
        <v>484</v>
      </c>
      <c r="C9" s="1349"/>
      <c r="D9" s="425"/>
      <c r="E9" s="426" t="s">
        <v>485</v>
      </c>
      <c r="F9" s="427"/>
      <c r="G9" s="427" t="s">
        <v>486</v>
      </c>
      <c r="H9" s="428"/>
      <c r="I9" s="420" t="s">
        <v>487</v>
      </c>
      <c r="J9" s="420" t="s">
        <v>488</v>
      </c>
      <c r="K9" s="427" t="s">
        <v>480</v>
      </c>
      <c r="L9" s="429" t="s">
        <v>489</v>
      </c>
      <c r="M9" s="421" t="s">
        <v>490</v>
      </c>
      <c r="N9" s="422" t="s">
        <v>483</v>
      </c>
    </row>
    <row r="10" spans="1:14" s="423" customFormat="1" ht="51">
      <c r="A10" s="419">
        <v>115</v>
      </c>
      <c r="B10" s="1350" t="s">
        <v>491</v>
      </c>
      <c r="C10" s="1350"/>
      <c r="D10" s="420"/>
      <c r="E10" s="430" t="s">
        <v>492</v>
      </c>
      <c r="F10" s="431" t="s">
        <v>493</v>
      </c>
      <c r="G10" s="427" t="s">
        <v>486</v>
      </c>
      <c r="H10" s="432" t="s">
        <v>494</v>
      </c>
      <c r="I10" s="420" t="s">
        <v>495</v>
      </c>
      <c r="J10" s="421" t="s">
        <v>496</v>
      </c>
      <c r="K10" s="420" t="s">
        <v>497</v>
      </c>
      <c r="L10" s="430" t="s">
        <v>498</v>
      </c>
      <c r="M10" s="421" t="s">
        <v>499</v>
      </c>
      <c r="N10" s="422" t="s">
        <v>483</v>
      </c>
    </row>
    <row r="11" spans="1:14" ht="88.5">
      <c r="A11" s="425">
        <v>120</v>
      </c>
      <c r="B11" s="1351" t="s">
        <v>500</v>
      </c>
      <c r="C11" s="1352"/>
      <c r="D11" s="425"/>
      <c r="E11" s="433" t="s">
        <v>501</v>
      </c>
      <c r="F11" s="425" t="s">
        <v>502</v>
      </c>
      <c r="G11" s="425" t="s">
        <v>486</v>
      </c>
      <c r="H11" s="434"/>
      <c r="I11" s="430" t="s">
        <v>503</v>
      </c>
      <c r="J11" s="430" t="s">
        <v>504</v>
      </c>
      <c r="K11" s="430" t="s">
        <v>505</v>
      </c>
      <c r="L11" s="420" t="s">
        <v>506</v>
      </c>
      <c r="M11" s="421" t="s">
        <v>507</v>
      </c>
      <c r="N11" s="422" t="s">
        <v>483</v>
      </c>
    </row>
    <row r="12" spans="1:14" ht="88.5">
      <c r="A12" s="435"/>
      <c r="B12" s="1353"/>
      <c r="C12" s="1354"/>
      <c r="D12" s="435"/>
      <c r="E12" s="433" t="s">
        <v>508</v>
      </c>
      <c r="F12" s="435"/>
      <c r="G12" s="435"/>
      <c r="H12" s="436"/>
      <c r="I12" s="421" t="s">
        <v>509</v>
      </c>
      <c r="J12" s="430" t="s">
        <v>504</v>
      </c>
      <c r="K12" s="430" t="s">
        <v>510</v>
      </c>
      <c r="L12" s="420" t="s">
        <v>506</v>
      </c>
      <c r="M12" s="421" t="s">
        <v>507</v>
      </c>
      <c r="N12" s="422" t="s">
        <v>483</v>
      </c>
    </row>
    <row r="13" spans="1:14" ht="88.5">
      <c r="A13" s="437"/>
      <c r="B13" s="1355"/>
      <c r="C13" s="1356"/>
      <c r="D13" s="437"/>
      <c r="E13" s="430" t="s">
        <v>511</v>
      </c>
      <c r="F13" s="437"/>
      <c r="G13" s="437"/>
      <c r="H13" s="438"/>
      <c r="I13" s="421" t="s">
        <v>512</v>
      </c>
      <c r="J13" s="430" t="s">
        <v>504</v>
      </c>
      <c r="K13" s="430" t="s">
        <v>510</v>
      </c>
      <c r="L13" s="420" t="s">
        <v>506</v>
      </c>
      <c r="M13" s="421" t="s">
        <v>507</v>
      </c>
      <c r="N13" s="422" t="s">
        <v>483</v>
      </c>
    </row>
    <row r="14" spans="1:14" s="423" customFormat="1" ht="29">
      <c r="A14" s="424">
        <v>125</v>
      </c>
      <c r="B14" s="1357" t="s">
        <v>513</v>
      </c>
      <c r="C14" s="1357"/>
      <c r="D14" s="439" t="s">
        <v>514</v>
      </c>
      <c r="E14" s="425" t="s">
        <v>515</v>
      </c>
      <c r="F14" s="427"/>
      <c r="G14" s="427"/>
      <c r="H14" s="440"/>
      <c r="I14" s="420" t="s">
        <v>516</v>
      </c>
      <c r="J14" s="420" t="s">
        <v>517</v>
      </c>
      <c r="K14" s="420" t="s">
        <v>518</v>
      </c>
      <c r="L14" s="420" t="s">
        <v>519</v>
      </c>
      <c r="M14" s="421" t="s">
        <v>520</v>
      </c>
      <c r="N14" s="422" t="s">
        <v>483</v>
      </c>
    </row>
    <row r="15" spans="1:14" ht="29">
      <c r="A15" s="435"/>
      <c r="B15" s="1338"/>
      <c r="C15" s="1338"/>
      <c r="D15" s="435"/>
      <c r="E15" s="430" t="s">
        <v>521</v>
      </c>
      <c r="F15" s="427"/>
      <c r="G15" s="427" t="s">
        <v>486</v>
      </c>
      <c r="H15" s="441"/>
      <c r="I15" s="420" t="s">
        <v>522</v>
      </c>
      <c r="J15" s="439" t="s">
        <v>523</v>
      </c>
      <c r="K15" s="420" t="s">
        <v>518</v>
      </c>
      <c r="L15" s="420" t="s">
        <v>519</v>
      </c>
      <c r="M15" s="421" t="s">
        <v>520</v>
      </c>
      <c r="N15" s="422" t="s">
        <v>483</v>
      </c>
    </row>
    <row r="16" spans="1:14" ht="26">
      <c r="A16" s="437"/>
      <c r="B16" s="1360"/>
      <c r="C16" s="1360"/>
      <c r="D16" s="437"/>
      <c r="E16" s="430" t="s">
        <v>524</v>
      </c>
      <c r="F16" s="427"/>
      <c r="G16" s="427" t="s">
        <v>486</v>
      </c>
      <c r="H16" s="441"/>
      <c r="I16" s="420" t="s">
        <v>522</v>
      </c>
      <c r="J16" s="442" t="s">
        <v>525</v>
      </c>
      <c r="K16" s="420" t="s">
        <v>518</v>
      </c>
      <c r="L16" s="420" t="s">
        <v>519</v>
      </c>
      <c r="M16" s="421" t="s">
        <v>520</v>
      </c>
      <c r="N16" s="422" t="s">
        <v>483</v>
      </c>
    </row>
    <row r="17" spans="1:14" ht="29">
      <c r="A17" s="435">
        <v>130</v>
      </c>
      <c r="B17" s="1338" t="s">
        <v>526</v>
      </c>
      <c r="C17" s="1338"/>
      <c r="D17" s="435"/>
      <c r="E17" s="430" t="s">
        <v>527</v>
      </c>
      <c r="F17" s="430" t="s">
        <v>528</v>
      </c>
      <c r="G17" s="427" t="s">
        <v>486</v>
      </c>
      <c r="H17" s="443"/>
      <c r="I17" s="420" t="s">
        <v>529</v>
      </c>
      <c r="J17" s="427" t="s">
        <v>530</v>
      </c>
      <c r="K17" s="420" t="s">
        <v>497</v>
      </c>
      <c r="L17" s="420" t="s">
        <v>531</v>
      </c>
      <c r="M17" s="421" t="s">
        <v>490</v>
      </c>
      <c r="N17" s="444"/>
    </row>
    <row r="18" spans="1:14" s="423" customFormat="1" ht="29">
      <c r="A18" s="419">
        <v>135</v>
      </c>
      <c r="B18" s="1350" t="s">
        <v>513</v>
      </c>
      <c r="C18" s="1350"/>
      <c r="D18" s="420" t="s">
        <v>532</v>
      </c>
      <c r="E18" s="425" t="s">
        <v>515</v>
      </c>
      <c r="F18" s="425" t="s">
        <v>533</v>
      </c>
      <c r="G18" s="427"/>
      <c r="H18" s="440"/>
      <c r="I18" s="420" t="s">
        <v>516</v>
      </c>
      <c r="J18" s="420" t="s">
        <v>534</v>
      </c>
      <c r="K18" s="420" t="s">
        <v>480</v>
      </c>
      <c r="L18" s="420" t="s">
        <v>535</v>
      </c>
      <c r="M18" s="421" t="s">
        <v>520</v>
      </c>
      <c r="N18" s="422" t="s">
        <v>483</v>
      </c>
    </row>
    <row r="19" spans="1:14" ht="87">
      <c r="A19" s="427">
        <v>140</v>
      </c>
      <c r="B19" s="1361" t="s">
        <v>536</v>
      </c>
      <c r="C19" s="1361"/>
      <c r="D19" s="427"/>
      <c r="E19" s="430" t="s">
        <v>537</v>
      </c>
      <c r="F19" s="420" t="s">
        <v>538</v>
      </c>
      <c r="G19" s="427" t="s">
        <v>486</v>
      </c>
      <c r="H19" s="445"/>
      <c r="I19" s="430" t="s">
        <v>539</v>
      </c>
      <c r="J19" s="427" t="s">
        <v>540</v>
      </c>
      <c r="K19" s="420" t="s">
        <v>497</v>
      </c>
      <c r="L19" s="420" t="s">
        <v>541</v>
      </c>
      <c r="M19" s="421" t="s">
        <v>542</v>
      </c>
      <c r="N19" s="422" t="s">
        <v>483</v>
      </c>
    </row>
    <row r="20" spans="1:14" ht="51">
      <c r="A20" s="427">
        <v>145</v>
      </c>
      <c r="B20" s="1362" t="s">
        <v>543</v>
      </c>
      <c r="C20" s="1363"/>
      <c r="D20" s="421" t="s">
        <v>532</v>
      </c>
      <c r="E20" s="430" t="s">
        <v>515</v>
      </c>
      <c r="F20" s="433" t="s">
        <v>544</v>
      </c>
      <c r="G20" s="427"/>
      <c r="H20" s="445"/>
      <c r="I20" s="430" t="s">
        <v>516</v>
      </c>
      <c r="J20" s="420" t="s">
        <v>534</v>
      </c>
      <c r="K20" s="420" t="s">
        <v>497</v>
      </c>
      <c r="L20" s="420" t="s">
        <v>541</v>
      </c>
      <c r="M20" s="421" t="s">
        <v>542</v>
      </c>
      <c r="N20" s="422" t="s">
        <v>483</v>
      </c>
    </row>
    <row r="21" spans="1:14" ht="26">
      <c r="A21" s="435">
        <v>150</v>
      </c>
      <c r="B21" s="1364" t="s">
        <v>545</v>
      </c>
      <c r="C21" s="1365"/>
      <c r="D21" s="446"/>
      <c r="E21" s="447" t="s">
        <v>546</v>
      </c>
      <c r="F21" s="439" t="s">
        <v>547</v>
      </c>
      <c r="G21" s="421" t="s">
        <v>548</v>
      </c>
      <c r="H21" s="448"/>
      <c r="I21" s="420" t="s">
        <v>549</v>
      </c>
      <c r="J21" s="420" t="s">
        <v>479</v>
      </c>
      <c r="K21" s="420" t="s">
        <v>497</v>
      </c>
      <c r="L21" s="420" t="s">
        <v>519</v>
      </c>
      <c r="M21" s="421" t="s">
        <v>520</v>
      </c>
      <c r="N21" s="422" t="s">
        <v>483</v>
      </c>
    </row>
    <row r="22" spans="1:14" ht="29">
      <c r="A22" s="425">
        <v>155</v>
      </c>
      <c r="B22" s="1366" t="s">
        <v>550</v>
      </c>
      <c r="C22" s="1367"/>
      <c r="D22" s="425" t="s">
        <v>15</v>
      </c>
      <c r="E22" s="427" t="s">
        <v>551</v>
      </c>
      <c r="F22" s="425" t="s">
        <v>552</v>
      </c>
      <c r="G22" s="421" t="s">
        <v>548</v>
      </c>
      <c r="H22" s="443"/>
      <c r="I22" s="420" t="s">
        <v>553</v>
      </c>
      <c r="J22" s="420" t="s">
        <v>554</v>
      </c>
      <c r="K22" s="420" t="s">
        <v>497</v>
      </c>
      <c r="L22" s="439" t="s">
        <v>555</v>
      </c>
      <c r="M22" s="421" t="s">
        <v>490</v>
      </c>
      <c r="N22" s="422" t="s">
        <v>483</v>
      </c>
    </row>
    <row r="23" spans="1:14" ht="29">
      <c r="A23" s="435"/>
      <c r="B23" s="1358"/>
      <c r="C23" s="1359"/>
      <c r="D23" s="435"/>
      <c r="E23" s="430" t="s">
        <v>556</v>
      </c>
      <c r="F23" s="435"/>
      <c r="G23" s="421" t="s">
        <v>548</v>
      </c>
      <c r="H23" s="443"/>
      <c r="I23" s="430" t="s">
        <v>557</v>
      </c>
      <c r="J23" s="420" t="s">
        <v>554</v>
      </c>
      <c r="K23" s="420" t="s">
        <v>497</v>
      </c>
      <c r="L23" s="439" t="s">
        <v>555</v>
      </c>
      <c r="M23" s="421" t="s">
        <v>490</v>
      </c>
      <c r="N23" s="422" t="s">
        <v>483</v>
      </c>
    </row>
    <row r="24" spans="1:14" ht="29">
      <c r="A24" s="435"/>
      <c r="B24" s="1358"/>
      <c r="C24" s="1359"/>
      <c r="D24" s="435"/>
      <c r="E24" s="427" t="s">
        <v>558</v>
      </c>
      <c r="F24" s="435"/>
      <c r="G24" s="421" t="s">
        <v>548</v>
      </c>
      <c r="H24" s="443"/>
      <c r="I24" s="420" t="s">
        <v>559</v>
      </c>
      <c r="J24" s="427" t="s">
        <v>554</v>
      </c>
      <c r="K24" s="420" t="s">
        <v>497</v>
      </c>
      <c r="L24" s="439" t="s">
        <v>555</v>
      </c>
      <c r="M24" s="421" t="s">
        <v>490</v>
      </c>
      <c r="N24" s="422" t="s">
        <v>483</v>
      </c>
    </row>
    <row r="25" spans="1:14" ht="29">
      <c r="A25" s="435"/>
      <c r="B25" s="1358"/>
      <c r="C25" s="1359"/>
      <c r="D25" s="435"/>
      <c r="E25" s="427" t="s">
        <v>560</v>
      </c>
      <c r="F25" s="435"/>
      <c r="G25" s="421" t="s">
        <v>548</v>
      </c>
      <c r="H25" s="443"/>
      <c r="I25" s="420" t="s">
        <v>561</v>
      </c>
      <c r="J25" s="427" t="s">
        <v>554</v>
      </c>
      <c r="K25" s="420" t="s">
        <v>497</v>
      </c>
      <c r="L25" s="439" t="s">
        <v>555</v>
      </c>
      <c r="M25" s="421" t="s">
        <v>490</v>
      </c>
      <c r="N25" s="422" t="s">
        <v>483</v>
      </c>
    </row>
    <row r="26" spans="1:14" ht="29">
      <c r="A26" s="435"/>
      <c r="B26" s="1358"/>
      <c r="C26" s="1359"/>
      <c r="D26" s="435"/>
      <c r="E26" s="427" t="s">
        <v>562</v>
      </c>
      <c r="F26" s="435"/>
      <c r="G26" s="421" t="s">
        <v>548</v>
      </c>
      <c r="H26" s="443"/>
      <c r="I26" s="420" t="s">
        <v>563</v>
      </c>
      <c r="J26" s="427" t="s">
        <v>554</v>
      </c>
      <c r="K26" s="420" t="s">
        <v>497</v>
      </c>
      <c r="L26" s="439" t="s">
        <v>555</v>
      </c>
      <c r="M26" s="421" t="s">
        <v>490</v>
      </c>
      <c r="N26" s="422" t="s">
        <v>483</v>
      </c>
    </row>
    <row r="27" spans="1:14" ht="29">
      <c r="A27" s="435"/>
      <c r="B27" s="1358"/>
      <c r="C27" s="1359"/>
      <c r="D27" s="435"/>
      <c r="E27" s="421" t="s">
        <v>564</v>
      </c>
      <c r="F27" s="435"/>
      <c r="G27" s="421" t="s">
        <v>548</v>
      </c>
      <c r="H27" s="443"/>
      <c r="I27" s="420" t="s">
        <v>565</v>
      </c>
      <c r="J27" s="427" t="s">
        <v>554</v>
      </c>
      <c r="K27" s="420" t="s">
        <v>497</v>
      </c>
      <c r="L27" s="439" t="s">
        <v>555</v>
      </c>
      <c r="M27" s="421" t="s">
        <v>490</v>
      </c>
      <c r="N27" s="422" t="s">
        <v>483</v>
      </c>
    </row>
    <row r="28" spans="1:14" ht="29">
      <c r="A28" s="435"/>
      <c r="B28" s="1358"/>
      <c r="C28" s="1359"/>
      <c r="D28" s="435"/>
      <c r="E28" s="427" t="s">
        <v>566</v>
      </c>
      <c r="F28" s="435"/>
      <c r="G28" s="421" t="s">
        <v>548</v>
      </c>
      <c r="H28" s="443"/>
      <c r="I28" s="420" t="s">
        <v>567</v>
      </c>
      <c r="J28" s="421" t="s">
        <v>568</v>
      </c>
      <c r="K28" s="420" t="s">
        <v>497</v>
      </c>
      <c r="L28" s="420" t="s">
        <v>555</v>
      </c>
      <c r="M28" s="421" t="s">
        <v>490</v>
      </c>
      <c r="N28" s="422" t="s">
        <v>483</v>
      </c>
    </row>
    <row r="29" spans="1:14" ht="29">
      <c r="A29" s="435"/>
      <c r="B29" s="1358"/>
      <c r="C29" s="1359"/>
      <c r="D29" s="435"/>
      <c r="E29" s="427" t="s">
        <v>566</v>
      </c>
      <c r="F29" s="435"/>
      <c r="G29" s="421" t="s">
        <v>548</v>
      </c>
      <c r="H29" s="443"/>
      <c r="I29" s="420" t="s">
        <v>569</v>
      </c>
      <c r="J29" s="421" t="s">
        <v>568</v>
      </c>
      <c r="K29" s="420" t="s">
        <v>497</v>
      </c>
      <c r="L29" s="420" t="s">
        <v>555</v>
      </c>
      <c r="M29" s="421" t="s">
        <v>490</v>
      </c>
      <c r="N29" s="422" t="s">
        <v>483</v>
      </c>
    </row>
    <row r="30" spans="1:14" ht="29">
      <c r="A30" s="435"/>
      <c r="B30" s="1358"/>
      <c r="C30" s="1359"/>
      <c r="D30" s="435"/>
      <c r="E30" s="421" t="s">
        <v>570</v>
      </c>
      <c r="F30" s="435"/>
      <c r="G30" s="421" t="s">
        <v>548</v>
      </c>
      <c r="H30" s="443"/>
      <c r="I30" s="430" t="s">
        <v>571</v>
      </c>
      <c r="J30" s="421" t="s">
        <v>525</v>
      </c>
      <c r="K30" s="433" t="s">
        <v>572</v>
      </c>
      <c r="L30" s="420" t="s">
        <v>555</v>
      </c>
      <c r="M30" s="421" t="s">
        <v>490</v>
      </c>
      <c r="N30" s="422" t="s">
        <v>483</v>
      </c>
    </row>
    <row r="31" spans="1:14" ht="29">
      <c r="A31" s="435"/>
      <c r="B31" s="1358"/>
      <c r="C31" s="1359"/>
      <c r="D31" s="435"/>
      <c r="E31" s="427" t="s">
        <v>573</v>
      </c>
      <c r="F31" s="435"/>
      <c r="G31" s="427" t="s">
        <v>548</v>
      </c>
      <c r="H31" s="443"/>
      <c r="I31" s="430" t="s">
        <v>574</v>
      </c>
      <c r="J31" s="421" t="s">
        <v>575</v>
      </c>
      <c r="K31" s="433" t="s">
        <v>572</v>
      </c>
      <c r="L31" s="420" t="s">
        <v>555</v>
      </c>
      <c r="M31" s="421" t="s">
        <v>490</v>
      </c>
      <c r="N31" s="422" t="s">
        <v>483</v>
      </c>
    </row>
    <row r="32" spans="1:14" ht="29">
      <c r="A32" s="435"/>
      <c r="B32" s="1358"/>
      <c r="C32" s="1359"/>
      <c r="D32" s="435"/>
      <c r="E32" s="427" t="s">
        <v>573</v>
      </c>
      <c r="F32" s="435"/>
      <c r="G32" s="427" t="s">
        <v>548</v>
      </c>
      <c r="H32" s="443"/>
      <c r="I32" s="430" t="s">
        <v>576</v>
      </c>
      <c r="J32" s="421" t="s">
        <v>575</v>
      </c>
      <c r="K32" s="433" t="s">
        <v>572</v>
      </c>
      <c r="L32" s="420" t="s">
        <v>555</v>
      </c>
      <c r="M32" s="421" t="s">
        <v>490</v>
      </c>
      <c r="N32" s="422" t="s">
        <v>483</v>
      </c>
    </row>
    <row r="33" spans="1:14" ht="29">
      <c r="A33" s="435"/>
      <c r="B33" s="1358"/>
      <c r="C33" s="1359"/>
      <c r="D33" s="435"/>
      <c r="E33" s="420" t="s">
        <v>577</v>
      </c>
      <c r="F33" s="446"/>
      <c r="G33" s="427" t="s">
        <v>548</v>
      </c>
      <c r="H33" s="449"/>
      <c r="I33" s="420" t="s">
        <v>578</v>
      </c>
      <c r="J33" s="427" t="s">
        <v>554</v>
      </c>
      <c r="K33" s="420" t="s">
        <v>497</v>
      </c>
      <c r="L33" s="420" t="s">
        <v>555</v>
      </c>
      <c r="M33" s="421" t="s">
        <v>490</v>
      </c>
      <c r="N33" s="422" t="s">
        <v>483</v>
      </c>
    </row>
    <row r="34" spans="1:14" ht="29">
      <c r="A34" s="435"/>
      <c r="B34" s="1358"/>
      <c r="C34" s="1359"/>
      <c r="D34" s="435"/>
      <c r="E34" s="430" t="s">
        <v>579</v>
      </c>
      <c r="F34" s="446"/>
      <c r="G34" s="427" t="s">
        <v>548</v>
      </c>
      <c r="H34" s="449"/>
      <c r="I34" s="430" t="s">
        <v>580</v>
      </c>
      <c r="J34" s="427" t="s">
        <v>554</v>
      </c>
      <c r="K34" s="420" t="s">
        <v>497</v>
      </c>
      <c r="L34" s="420" t="s">
        <v>555</v>
      </c>
      <c r="M34" s="421" t="s">
        <v>490</v>
      </c>
      <c r="N34" s="422" t="s">
        <v>483</v>
      </c>
    </row>
    <row r="35" spans="1:14" ht="29">
      <c r="A35" s="435"/>
      <c r="B35" s="1358"/>
      <c r="C35" s="1359"/>
      <c r="D35" s="435"/>
      <c r="E35" s="430" t="s">
        <v>581</v>
      </c>
      <c r="F35" s="446"/>
      <c r="G35" s="427" t="s">
        <v>548</v>
      </c>
      <c r="H35" s="449"/>
      <c r="I35" s="433" t="s">
        <v>582</v>
      </c>
      <c r="J35" s="450" t="s">
        <v>525</v>
      </c>
      <c r="K35" s="433" t="s">
        <v>572</v>
      </c>
      <c r="L35" s="420" t="s">
        <v>555</v>
      </c>
      <c r="M35" s="421" t="s">
        <v>490</v>
      </c>
      <c r="N35" s="422" t="s">
        <v>483</v>
      </c>
    </row>
    <row r="36" spans="1:14" ht="29">
      <c r="A36" s="435"/>
      <c r="B36" s="1358"/>
      <c r="C36" s="1359"/>
      <c r="D36" s="435"/>
      <c r="E36" s="430" t="s">
        <v>583</v>
      </c>
      <c r="F36" s="446"/>
      <c r="G36" s="427" t="s">
        <v>548</v>
      </c>
      <c r="H36" s="449"/>
      <c r="I36" s="430" t="s">
        <v>584</v>
      </c>
      <c r="J36" s="450" t="s">
        <v>554</v>
      </c>
      <c r="K36" s="433" t="s">
        <v>572</v>
      </c>
      <c r="L36" s="420" t="s">
        <v>555</v>
      </c>
      <c r="M36" s="421" t="s">
        <v>490</v>
      </c>
      <c r="N36" s="422" t="s">
        <v>483</v>
      </c>
    </row>
    <row r="37" spans="1:14" ht="29">
      <c r="A37" s="435"/>
      <c r="B37" s="1358"/>
      <c r="C37" s="1359"/>
      <c r="D37" s="435"/>
      <c r="E37" s="430" t="s">
        <v>585</v>
      </c>
      <c r="F37" s="446"/>
      <c r="G37" s="427" t="s">
        <v>548</v>
      </c>
      <c r="H37" s="449"/>
      <c r="I37" s="433" t="s">
        <v>586</v>
      </c>
      <c r="J37" s="450" t="s">
        <v>554</v>
      </c>
      <c r="K37" s="433" t="s">
        <v>572</v>
      </c>
      <c r="L37" s="420" t="s">
        <v>555</v>
      </c>
      <c r="M37" s="421" t="s">
        <v>490</v>
      </c>
      <c r="N37" s="422" t="s">
        <v>483</v>
      </c>
    </row>
    <row r="38" spans="1:14" ht="29">
      <c r="A38" s="435"/>
      <c r="B38" s="1358"/>
      <c r="C38" s="1359"/>
      <c r="D38" s="435"/>
      <c r="E38" s="430" t="s">
        <v>521</v>
      </c>
      <c r="F38" s="435"/>
      <c r="G38" s="427" t="s">
        <v>548</v>
      </c>
      <c r="H38" s="449"/>
      <c r="I38" s="433" t="s">
        <v>587</v>
      </c>
      <c r="J38" s="433" t="s">
        <v>588</v>
      </c>
      <c r="K38" s="420" t="s">
        <v>497</v>
      </c>
      <c r="L38" s="420" t="s">
        <v>555</v>
      </c>
      <c r="M38" s="421" t="s">
        <v>490</v>
      </c>
      <c r="N38" s="422" t="s">
        <v>483</v>
      </c>
    </row>
    <row r="39" spans="1:14" ht="29">
      <c r="A39" s="435"/>
      <c r="B39" s="1358"/>
      <c r="C39" s="1359"/>
      <c r="D39" s="435"/>
      <c r="E39" s="430" t="s">
        <v>589</v>
      </c>
      <c r="F39" s="435"/>
      <c r="G39" s="427" t="s">
        <v>548</v>
      </c>
      <c r="H39" s="449"/>
      <c r="I39" s="433" t="s">
        <v>590</v>
      </c>
      <c r="J39" s="433" t="s">
        <v>591</v>
      </c>
      <c r="K39" s="420" t="s">
        <v>497</v>
      </c>
      <c r="L39" s="420" t="s">
        <v>555</v>
      </c>
      <c r="M39" s="421" t="s">
        <v>490</v>
      </c>
      <c r="N39" s="422" t="s">
        <v>483</v>
      </c>
    </row>
    <row r="40" spans="1:14" ht="29">
      <c r="A40" s="435"/>
      <c r="B40" s="1358"/>
      <c r="C40" s="1359"/>
      <c r="D40" s="435"/>
      <c r="E40" s="430" t="s">
        <v>581</v>
      </c>
      <c r="F40" s="446"/>
      <c r="G40" s="427" t="s">
        <v>548</v>
      </c>
      <c r="H40" s="449"/>
      <c r="I40" s="420" t="s">
        <v>578</v>
      </c>
      <c r="J40" s="427" t="s">
        <v>554</v>
      </c>
      <c r="K40" s="420" t="s">
        <v>497</v>
      </c>
      <c r="L40" s="420" t="s">
        <v>555</v>
      </c>
      <c r="M40" s="421" t="s">
        <v>490</v>
      </c>
      <c r="N40" s="422" t="s">
        <v>483</v>
      </c>
    </row>
    <row r="41" spans="1:14" ht="29">
      <c r="A41" s="435"/>
      <c r="B41" s="1358"/>
      <c r="C41" s="1359"/>
      <c r="D41" s="435"/>
      <c r="E41" s="430" t="s">
        <v>583</v>
      </c>
      <c r="F41" s="446"/>
      <c r="G41" s="427" t="s">
        <v>548</v>
      </c>
      <c r="H41" s="449"/>
      <c r="I41" s="430" t="s">
        <v>580</v>
      </c>
      <c r="J41" s="427" t="s">
        <v>554</v>
      </c>
      <c r="K41" s="420" t="s">
        <v>497</v>
      </c>
      <c r="L41" s="420" t="s">
        <v>555</v>
      </c>
      <c r="M41" s="421" t="s">
        <v>490</v>
      </c>
      <c r="N41" s="422" t="s">
        <v>483</v>
      </c>
    </row>
    <row r="42" spans="1:14" ht="29">
      <c r="A42" s="435"/>
      <c r="B42" s="1358"/>
      <c r="C42" s="1359"/>
      <c r="D42" s="435"/>
      <c r="E42" s="433" t="s">
        <v>592</v>
      </c>
      <c r="F42" s="446"/>
      <c r="G42" s="427" t="s">
        <v>548</v>
      </c>
      <c r="H42" s="449"/>
      <c r="I42" s="433" t="s">
        <v>593</v>
      </c>
      <c r="J42" s="450" t="s">
        <v>554</v>
      </c>
      <c r="K42" s="433" t="s">
        <v>572</v>
      </c>
      <c r="L42" s="420" t="s">
        <v>555</v>
      </c>
      <c r="M42" s="421" t="s">
        <v>490</v>
      </c>
      <c r="N42" s="422" t="s">
        <v>483</v>
      </c>
    </row>
    <row r="43" spans="1:14" ht="29">
      <c r="A43" s="435"/>
      <c r="B43" s="1358"/>
      <c r="C43" s="1359"/>
      <c r="D43" s="435"/>
      <c r="E43" s="433" t="s">
        <v>594</v>
      </c>
      <c r="F43" s="446"/>
      <c r="G43" s="427" t="s">
        <v>548</v>
      </c>
      <c r="H43" s="449"/>
      <c r="I43" s="433" t="s">
        <v>595</v>
      </c>
      <c r="J43" s="450" t="s">
        <v>554</v>
      </c>
      <c r="K43" s="433" t="s">
        <v>572</v>
      </c>
      <c r="L43" s="420" t="s">
        <v>555</v>
      </c>
      <c r="M43" s="421" t="s">
        <v>490</v>
      </c>
      <c r="N43" s="422" t="s">
        <v>483</v>
      </c>
    </row>
    <row r="44" spans="1:14" ht="29">
      <c r="A44" s="435"/>
      <c r="B44" s="1358"/>
      <c r="C44" s="1359"/>
      <c r="D44" s="435"/>
      <c r="E44" s="433" t="s">
        <v>596</v>
      </c>
      <c r="F44" s="446"/>
      <c r="G44" s="427" t="s">
        <v>548</v>
      </c>
      <c r="H44" s="449"/>
      <c r="I44" s="433" t="s">
        <v>580</v>
      </c>
      <c r="J44" s="450" t="s">
        <v>554</v>
      </c>
      <c r="K44" s="433" t="s">
        <v>572</v>
      </c>
      <c r="L44" s="420" t="s">
        <v>555</v>
      </c>
      <c r="M44" s="421" t="s">
        <v>490</v>
      </c>
      <c r="N44" s="422" t="s">
        <v>483</v>
      </c>
    </row>
    <row r="45" spans="1:14" ht="29">
      <c r="A45" s="435"/>
      <c r="B45" s="1358"/>
      <c r="C45" s="1359"/>
      <c r="D45" s="435"/>
      <c r="E45" s="433" t="s">
        <v>597</v>
      </c>
      <c r="F45" s="446"/>
      <c r="G45" s="430" t="s">
        <v>598</v>
      </c>
      <c r="H45" s="451"/>
      <c r="I45" s="439" t="s">
        <v>599</v>
      </c>
      <c r="J45" s="439" t="s">
        <v>600</v>
      </c>
      <c r="K45" s="433" t="s">
        <v>572</v>
      </c>
      <c r="L45" s="439" t="s">
        <v>555</v>
      </c>
      <c r="M45" s="421" t="s">
        <v>490</v>
      </c>
      <c r="N45" s="422" t="s">
        <v>483</v>
      </c>
    </row>
    <row r="46" spans="1:14" ht="38.5">
      <c r="A46" s="435"/>
      <c r="B46" s="1358"/>
      <c r="C46" s="1359"/>
      <c r="D46" s="435"/>
      <c r="E46" s="433" t="s">
        <v>601</v>
      </c>
      <c r="F46" s="446"/>
      <c r="G46" s="430" t="s">
        <v>598</v>
      </c>
      <c r="H46" s="451"/>
      <c r="I46" s="439" t="s">
        <v>602</v>
      </c>
      <c r="J46" s="439" t="s">
        <v>517</v>
      </c>
      <c r="K46" s="433" t="s">
        <v>572</v>
      </c>
      <c r="L46" s="439" t="s">
        <v>555</v>
      </c>
      <c r="M46" s="421" t="s">
        <v>490</v>
      </c>
      <c r="N46" s="422" t="s">
        <v>483</v>
      </c>
    </row>
    <row r="47" spans="1:14" ht="29">
      <c r="A47" s="435"/>
      <c r="B47" s="1358"/>
      <c r="C47" s="1359"/>
      <c r="D47" s="435"/>
      <c r="E47" s="425" t="s">
        <v>603</v>
      </c>
      <c r="F47" s="437"/>
      <c r="G47" s="430" t="s">
        <v>598</v>
      </c>
      <c r="H47" s="452"/>
      <c r="I47" s="439" t="s">
        <v>604</v>
      </c>
      <c r="J47" s="439" t="s">
        <v>479</v>
      </c>
      <c r="K47" s="433" t="s">
        <v>572</v>
      </c>
      <c r="L47" s="439" t="s">
        <v>555</v>
      </c>
      <c r="M47" s="421" t="s">
        <v>490</v>
      </c>
      <c r="N47" s="422" t="s">
        <v>483</v>
      </c>
    </row>
    <row r="48" spans="1:14" ht="29">
      <c r="A48" s="435"/>
      <c r="B48" s="1358"/>
      <c r="C48" s="1359"/>
      <c r="D48" s="435"/>
      <c r="E48" s="420" t="s">
        <v>605</v>
      </c>
      <c r="F48" s="427" t="s">
        <v>547</v>
      </c>
      <c r="G48" s="421" t="s">
        <v>548</v>
      </c>
      <c r="H48" s="441"/>
      <c r="I48" s="430" t="s">
        <v>606</v>
      </c>
      <c r="J48" s="420" t="s">
        <v>607</v>
      </c>
      <c r="K48" s="420" t="s">
        <v>497</v>
      </c>
      <c r="L48" s="439" t="s">
        <v>555</v>
      </c>
      <c r="M48" s="421" t="s">
        <v>490</v>
      </c>
      <c r="N48" s="422" t="s">
        <v>483</v>
      </c>
    </row>
    <row r="49" spans="1:14" ht="29">
      <c r="A49" s="435"/>
      <c r="B49" s="1358"/>
      <c r="C49" s="1359"/>
      <c r="D49" s="435"/>
      <c r="E49" s="433" t="s">
        <v>608</v>
      </c>
      <c r="F49" s="421" t="s">
        <v>547</v>
      </c>
      <c r="G49" s="421" t="s">
        <v>548</v>
      </c>
      <c r="H49" s="441"/>
      <c r="I49" s="433" t="s">
        <v>609</v>
      </c>
      <c r="J49" s="433" t="s">
        <v>554</v>
      </c>
      <c r="K49" s="433" t="s">
        <v>572</v>
      </c>
      <c r="L49" s="439" t="s">
        <v>555</v>
      </c>
      <c r="M49" s="421" t="s">
        <v>490</v>
      </c>
      <c r="N49" s="422" t="s">
        <v>483</v>
      </c>
    </row>
    <row r="50" spans="1:14" ht="101.5">
      <c r="A50" s="437"/>
      <c r="B50" s="1371"/>
      <c r="C50" s="1372"/>
      <c r="D50" s="437"/>
      <c r="E50" s="427" t="s">
        <v>610</v>
      </c>
      <c r="F50" s="427" t="s">
        <v>611</v>
      </c>
      <c r="G50" s="427" t="s">
        <v>486</v>
      </c>
      <c r="H50" s="441"/>
      <c r="I50" s="439" t="s">
        <v>612</v>
      </c>
      <c r="J50" s="439" t="s">
        <v>479</v>
      </c>
      <c r="K50" s="439" t="s">
        <v>497</v>
      </c>
      <c r="L50" s="439" t="s">
        <v>555</v>
      </c>
      <c r="M50" s="421" t="s">
        <v>490</v>
      </c>
      <c r="N50" s="422" t="s">
        <v>483</v>
      </c>
    </row>
    <row r="51" spans="1:14">
      <c r="A51" s="435">
        <v>160</v>
      </c>
      <c r="B51" s="1373" t="s">
        <v>613</v>
      </c>
      <c r="C51" s="1374"/>
      <c r="D51" s="435"/>
      <c r="E51" s="435" t="s">
        <v>614</v>
      </c>
      <c r="F51" s="425"/>
      <c r="G51" s="427"/>
      <c r="H51" s="453"/>
      <c r="I51" s="420" t="s">
        <v>615</v>
      </c>
      <c r="J51" s="420" t="s">
        <v>616</v>
      </c>
      <c r="K51" s="439" t="s">
        <v>617</v>
      </c>
      <c r="L51" s="420" t="s">
        <v>618</v>
      </c>
      <c r="M51" s="450" t="s">
        <v>619</v>
      </c>
      <c r="N51" s="454" t="s">
        <v>620</v>
      </c>
    </row>
    <row r="52" spans="1:14" ht="72.5">
      <c r="A52" s="427">
        <v>165</v>
      </c>
      <c r="B52" s="1361" t="s">
        <v>621</v>
      </c>
      <c r="C52" s="1361"/>
      <c r="D52" s="427"/>
      <c r="E52" s="420" t="s">
        <v>622</v>
      </c>
      <c r="F52" s="427"/>
      <c r="G52" s="420"/>
      <c r="H52" s="441"/>
      <c r="I52" s="420" t="s">
        <v>623</v>
      </c>
      <c r="J52" s="420" t="s">
        <v>479</v>
      </c>
      <c r="K52" s="420" t="s">
        <v>617</v>
      </c>
      <c r="L52" s="420" t="s">
        <v>624</v>
      </c>
      <c r="M52" s="421" t="s">
        <v>625</v>
      </c>
      <c r="N52" s="454" t="s">
        <v>626</v>
      </c>
    </row>
  </sheetData>
  <sheetProtection algorithmName="SHA-512" hashValue="kGzxK8hOBK5DylIe4zwBj4bS0NqpISCPTH7PAxbrAVzLuIASGBIb70lD5nw9RQYayFP1rN1kgdBgnwHloySecg==" saltValue="6djAEKr/Cyw20kz5IZGBYQ==" spinCount="100000" sheet="1" objects="1" scenarios="1"/>
  <mergeCells count="50">
    <mergeCell ref="B52:C52"/>
    <mergeCell ref="B6:N6"/>
    <mergeCell ref="B46:C46"/>
    <mergeCell ref="B47:C47"/>
    <mergeCell ref="B48:C48"/>
    <mergeCell ref="B49:C49"/>
    <mergeCell ref="B50:C50"/>
    <mergeCell ref="B51:C51"/>
    <mergeCell ref="B40:C40"/>
    <mergeCell ref="B41:C41"/>
    <mergeCell ref="B42:C42"/>
    <mergeCell ref="B43:C43"/>
    <mergeCell ref="B44:C44"/>
    <mergeCell ref="B45:C45"/>
    <mergeCell ref="B34:C34"/>
    <mergeCell ref="B35:C35"/>
    <mergeCell ref="B36:C36"/>
    <mergeCell ref="B37:C37"/>
    <mergeCell ref="B38:C38"/>
    <mergeCell ref="B39:C39"/>
    <mergeCell ref="B28:C28"/>
    <mergeCell ref="B29:C29"/>
    <mergeCell ref="B30:C30"/>
    <mergeCell ref="B31:C31"/>
    <mergeCell ref="B32:C32"/>
    <mergeCell ref="B33:C33"/>
    <mergeCell ref="B27:C27"/>
    <mergeCell ref="B16:C16"/>
    <mergeCell ref="B17:C17"/>
    <mergeCell ref="B18:C18"/>
    <mergeCell ref="B19:C19"/>
    <mergeCell ref="B20:C20"/>
    <mergeCell ref="B21:C21"/>
    <mergeCell ref="B22:C22"/>
    <mergeCell ref="B23:C23"/>
    <mergeCell ref="B24:C24"/>
    <mergeCell ref="B25:C25"/>
    <mergeCell ref="B26:C26"/>
    <mergeCell ref="B15:C15"/>
    <mergeCell ref="A2:B3"/>
    <mergeCell ref="E4:F4"/>
    <mergeCell ref="I4:M4"/>
    <mergeCell ref="B5:C5"/>
    <mergeCell ref="B8:C8"/>
    <mergeCell ref="B9:C9"/>
    <mergeCell ref="B10:C10"/>
    <mergeCell ref="B11:C11"/>
    <mergeCell ref="B12:C12"/>
    <mergeCell ref="B13:C13"/>
    <mergeCell ref="B14:C14"/>
  </mergeCells>
  <pageMargins left="0.7" right="0.7" top="0.75" bottom="0.75" header="0.3" footer="0.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
    <tabColor rgb="FFFFFF00"/>
  </sheetPr>
  <dimension ref="A1:N42"/>
  <sheetViews>
    <sheetView topLeftCell="A8" zoomScale="90" zoomScaleNormal="90" workbookViewId="0">
      <selection activeCell="B15" sqref="B15:C15"/>
    </sheetView>
  </sheetViews>
  <sheetFormatPr defaultColWidth="9.1796875" defaultRowHeight="14.5"/>
  <cols>
    <col min="1" max="1" width="8.54296875" style="234" customWidth="1"/>
    <col min="2" max="2" width="16.1796875" style="193" customWidth="1"/>
    <col min="3" max="3" width="8.453125" style="193" customWidth="1"/>
    <col min="4" max="4" width="15.453125" style="193" customWidth="1"/>
    <col min="5" max="5" width="24" style="193" customWidth="1"/>
    <col min="6" max="6" width="20.7265625" style="193" customWidth="1"/>
    <col min="7" max="7" width="7.453125" style="193" customWidth="1"/>
    <col min="8" max="8" width="14.453125" style="197" customWidth="1"/>
    <col min="9" max="9" width="26.54296875" style="193" customWidth="1"/>
    <col min="10" max="10" width="21.453125" style="193" customWidth="1"/>
    <col min="11" max="11" width="25.1796875" style="193" customWidth="1"/>
    <col min="12" max="12" width="22.1796875" style="193" customWidth="1"/>
    <col min="13" max="13" width="25" style="193" customWidth="1"/>
    <col min="14" max="14" width="22.54296875" style="193" customWidth="1"/>
    <col min="15" max="16384" width="9.1796875" style="193"/>
  </cols>
  <sheetData>
    <row r="1" spans="1:14" ht="33" customHeight="1">
      <c r="A1" s="1423" t="s">
        <v>293</v>
      </c>
      <c r="B1" s="1424"/>
      <c r="C1" s="1424"/>
      <c r="D1" s="1424"/>
      <c r="E1" s="1424"/>
      <c r="F1" s="1424"/>
      <c r="G1" s="1424"/>
      <c r="H1" s="1424"/>
      <c r="I1" s="1424"/>
      <c r="J1" s="1424"/>
      <c r="K1" s="1424"/>
      <c r="L1" s="1425">
        <f>'3.0 PAL 128'!J7</f>
        <v>0</v>
      </c>
      <c r="M1" s="1425"/>
      <c r="N1" s="1426"/>
    </row>
    <row r="2" spans="1:14" ht="17.25" customHeight="1">
      <c r="A2" s="229"/>
      <c r="B2" s="211" t="s">
        <v>236</v>
      </c>
      <c r="C2" s="194"/>
      <c r="D2" s="212" t="s">
        <v>270</v>
      </c>
      <c r="E2" s="1427"/>
      <c r="F2" s="1427"/>
      <c r="G2" s="1428"/>
      <c r="H2" s="1393" t="s">
        <v>237</v>
      </c>
      <c r="I2" s="1394"/>
      <c r="J2" s="1394"/>
      <c r="K2" s="1395"/>
      <c r="L2" s="628" t="s">
        <v>238</v>
      </c>
      <c r="M2" s="630" t="s">
        <v>76</v>
      </c>
      <c r="N2" s="629" t="s">
        <v>30</v>
      </c>
    </row>
    <row r="3" spans="1:14">
      <c r="A3" s="230" t="s">
        <v>8</v>
      </c>
      <c r="B3" s="213"/>
      <c r="C3" s="1417"/>
      <c r="D3" s="1418"/>
      <c r="E3" s="1418"/>
      <c r="F3" s="1418"/>
      <c r="G3" s="1419"/>
      <c r="H3" s="1396"/>
      <c r="I3" s="1397"/>
      <c r="J3" s="1397"/>
      <c r="K3" s="1398"/>
      <c r="L3" s="627"/>
      <c r="M3" s="631"/>
      <c r="N3" s="632"/>
    </row>
    <row r="4" spans="1:14">
      <c r="A4" s="1393" t="s">
        <v>9</v>
      </c>
      <c r="B4" s="1394"/>
      <c r="C4" s="1394"/>
      <c r="D4" s="1395"/>
      <c r="E4" s="1393" t="s">
        <v>20</v>
      </c>
      <c r="F4" s="1394"/>
      <c r="G4" s="1395"/>
      <c r="H4" s="1414" t="s">
        <v>239</v>
      </c>
      <c r="I4" s="1415"/>
      <c r="J4" s="1415"/>
      <c r="K4" s="1415"/>
      <c r="L4" s="1415"/>
      <c r="M4" s="1415"/>
      <c r="N4" s="1416"/>
    </row>
    <row r="5" spans="1:14">
      <c r="A5" s="1378">
        <f>'3.0 PAL 128'!J10</f>
        <v>0</v>
      </c>
      <c r="B5" s="1379"/>
      <c r="C5" s="1379"/>
      <c r="D5" s="1380"/>
      <c r="E5" s="1381">
        <f>'3.0 PAL 128'!D9</f>
        <v>0</v>
      </c>
      <c r="F5" s="1379"/>
      <c r="G5" s="1380"/>
      <c r="H5" s="1420" t="s">
        <v>240</v>
      </c>
      <c r="I5" s="1421"/>
      <c r="J5" s="1421"/>
      <c r="K5" s="1422"/>
      <c r="L5" s="1420" t="s">
        <v>241</v>
      </c>
      <c r="M5" s="1421"/>
      <c r="N5" s="1422"/>
    </row>
    <row r="6" spans="1:14">
      <c r="A6" s="1393" t="s">
        <v>242</v>
      </c>
      <c r="B6" s="1394"/>
      <c r="C6" s="1394"/>
      <c r="D6" s="1394"/>
      <c r="E6" s="1394"/>
      <c r="F6" s="1394"/>
      <c r="G6" s="1395"/>
      <c r="H6" s="1396"/>
      <c r="I6" s="1397"/>
      <c r="J6" s="1397"/>
      <c r="K6" s="1398"/>
      <c r="L6" s="1396"/>
      <c r="M6" s="1397"/>
      <c r="N6" s="1398"/>
    </row>
    <row r="7" spans="1:14">
      <c r="A7" s="1410">
        <f>'3.0 PAL 128'!J8</f>
        <v>0</v>
      </c>
      <c r="B7" s="1379"/>
      <c r="C7" s="1379"/>
      <c r="D7" s="1379"/>
      <c r="E7" s="1379"/>
      <c r="F7" s="1379"/>
      <c r="G7" s="1380"/>
      <c r="H7" s="1411" t="s">
        <v>243</v>
      </c>
      <c r="I7" s="1412"/>
      <c r="J7" s="1412"/>
      <c r="K7" s="1413"/>
      <c r="L7" s="1393" t="s">
        <v>244</v>
      </c>
      <c r="M7" s="1394"/>
      <c r="N7" s="1395"/>
    </row>
    <row r="8" spans="1:14">
      <c r="A8" s="1393" t="s">
        <v>638</v>
      </c>
      <c r="B8" s="1394"/>
      <c r="C8" s="1394"/>
      <c r="D8" s="1395"/>
      <c r="E8" s="1394"/>
      <c r="F8" s="1394"/>
      <c r="G8" s="1395"/>
      <c r="H8" s="1396"/>
      <c r="I8" s="1397"/>
      <c r="J8" s="1397"/>
      <c r="K8" s="1398"/>
      <c r="L8" s="1396"/>
      <c r="M8" s="1397"/>
      <c r="N8" s="1398"/>
    </row>
    <row r="9" spans="1:14">
      <c r="A9" s="1396"/>
      <c r="B9" s="1397"/>
      <c r="C9" s="1397"/>
      <c r="D9" s="1398"/>
      <c r="E9" s="1399"/>
      <c r="F9" s="1399"/>
      <c r="G9" s="1400"/>
      <c r="H9" s="195"/>
      <c r="I9" s="195"/>
      <c r="J9" s="195"/>
      <c r="K9" s="195"/>
      <c r="L9" s="195"/>
      <c r="M9" s="195"/>
      <c r="N9" s="196"/>
    </row>
    <row r="10" spans="1:14">
      <c r="A10" s="1401" t="s">
        <v>247</v>
      </c>
      <c r="B10" s="1402"/>
      <c r="C10" s="214" t="s">
        <v>248</v>
      </c>
      <c r="D10" s="215"/>
      <c r="E10" s="215"/>
      <c r="F10" s="215"/>
      <c r="G10" s="215"/>
      <c r="H10" s="214" t="s">
        <v>249</v>
      </c>
      <c r="I10" s="216"/>
      <c r="J10" s="215"/>
      <c r="K10" s="214" t="s">
        <v>250</v>
      </c>
      <c r="L10" s="215"/>
      <c r="M10" s="214" t="s">
        <v>251</v>
      </c>
      <c r="N10" s="217"/>
    </row>
    <row r="11" spans="1:14">
      <c r="A11" s="1403"/>
      <c r="B11" s="1404"/>
      <c r="C11" s="222" t="s">
        <v>252</v>
      </c>
      <c r="D11" s="219"/>
      <c r="E11" s="219"/>
      <c r="F11" s="219"/>
      <c r="G11" s="219"/>
      <c r="H11" s="220"/>
      <c r="I11" s="221"/>
      <c r="J11" s="220"/>
      <c r="K11" s="220" t="s">
        <v>253</v>
      </c>
      <c r="L11" s="219"/>
      <c r="M11" s="219"/>
      <c r="N11" s="218"/>
    </row>
    <row r="12" spans="1:14">
      <c r="A12" s="1388" t="s">
        <v>256</v>
      </c>
      <c r="B12" s="1406" t="s">
        <v>257</v>
      </c>
      <c r="C12" s="1407"/>
      <c r="D12" s="1386" t="s">
        <v>258</v>
      </c>
      <c r="E12" s="1383" t="s">
        <v>254</v>
      </c>
      <c r="F12" s="1385"/>
      <c r="G12" s="1386" t="s">
        <v>261</v>
      </c>
      <c r="H12" s="1386" t="s">
        <v>262</v>
      </c>
      <c r="I12" s="1383" t="s">
        <v>255</v>
      </c>
      <c r="J12" s="1384"/>
      <c r="K12" s="1384"/>
      <c r="L12" s="1384"/>
      <c r="M12" s="1385"/>
      <c r="N12" s="228"/>
    </row>
    <row r="13" spans="1:14" s="197" customFormat="1" ht="60" customHeight="1">
      <c r="A13" s="1389"/>
      <c r="B13" s="1408"/>
      <c r="C13" s="1409"/>
      <c r="D13" s="1387"/>
      <c r="E13" s="224" t="s">
        <v>259</v>
      </c>
      <c r="F13" s="223" t="s">
        <v>260</v>
      </c>
      <c r="G13" s="1387"/>
      <c r="H13" s="1387"/>
      <c r="I13" s="223" t="s">
        <v>263</v>
      </c>
      <c r="J13" s="223" t="s">
        <v>264</v>
      </c>
      <c r="K13" s="225" t="s">
        <v>265</v>
      </c>
      <c r="L13" s="223" t="s">
        <v>266</v>
      </c>
      <c r="M13" s="226" t="s">
        <v>267</v>
      </c>
      <c r="N13" s="227" t="s">
        <v>268</v>
      </c>
    </row>
    <row r="14" spans="1:14" s="197" customFormat="1">
      <c r="A14" s="231">
        <v>1</v>
      </c>
      <c r="B14" s="198" t="s">
        <v>283</v>
      </c>
      <c r="C14" s="199"/>
      <c r="D14" s="200"/>
      <c r="E14" s="200"/>
      <c r="F14" s="200"/>
      <c r="G14" s="200"/>
      <c r="H14" s="201"/>
      <c r="I14" s="202"/>
      <c r="J14" s="202"/>
      <c r="K14" s="202"/>
      <c r="L14" s="202"/>
      <c r="M14" s="203"/>
      <c r="N14" s="204"/>
    </row>
    <row r="15" spans="1:14" s="207" customFormat="1" ht="11.5">
      <c r="A15" s="232" t="s">
        <v>273</v>
      </c>
      <c r="B15" s="1377"/>
      <c r="C15" s="1405"/>
      <c r="D15" s="205"/>
      <c r="E15" s="205"/>
      <c r="F15" s="205"/>
      <c r="G15" s="205"/>
      <c r="H15" s="206"/>
      <c r="I15" s="205"/>
      <c r="J15" s="482"/>
      <c r="K15" s="205"/>
      <c r="L15" s="482"/>
      <c r="M15" s="482"/>
      <c r="N15" s="205"/>
    </row>
    <row r="16" spans="1:14" s="207" customFormat="1" ht="11.5">
      <c r="A16" s="232" t="s">
        <v>274</v>
      </c>
      <c r="B16" s="1377"/>
      <c r="C16" s="1377"/>
      <c r="D16" s="482"/>
      <c r="E16" s="205"/>
      <c r="F16" s="205"/>
      <c r="G16" s="205"/>
      <c r="H16" s="206"/>
      <c r="I16" s="205"/>
      <c r="J16" s="482"/>
      <c r="K16" s="205"/>
      <c r="L16" s="482"/>
      <c r="M16" s="482"/>
      <c r="N16" s="205"/>
    </row>
    <row r="17" spans="1:14" s="207" customFormat="1" ht="11.5">
      <c r="A17" s="232" t="s">
        <v>275</v>
      </c>
      <c r="B17" s="1377"/>
      <c r="C17" s="1377"/>
      <c r="D17" s="205"/>
      <c r="E17" s="205"/>
      <c r="F17" s="205"/>
      <c r="G17" s="205"/>
      <c r="H17" s="206"/>
      <c r="I17" s="205"/>
      <c r="J17" s="482"/>
      <c r="K17" s="205"/>
      <c r="L17" s="482"/>
      <c r="M17" s="482"/>
      <c r="N17" s="205"/>
    </row>
    <row r="18" spans="1:14" s="207" customFormat="1" ht="11.5">
      <c r="A18" s="232" t="s">
        <v>276</v>
      </c>
      <c r="B18" s="1377"/>
      <c r="C18" s="1377"/>
      <c r="D18" s="205"/>
      <c r="E18" s="205"/>
      <c r="F18" s="205"/>
      <c r="G18" s="205"/>
      <c r="H18" s="206"/>
      <c r="I18" s="205"/>
      <c r="J18" s="482"/>
      <c r="K18" s="205"/>
      <c r="L18" s="482"/>
      <c r="M18" s="482"/>
      <c r="N18" s="205"/>
    </row>
    <row r="19" spans="1:14" s="207" customFormat="1" ht="11.5">
      <c r="A19" s="232" t="s">
        <v>277</v>
      </c>
      <c r="B19" s="1377"/>
      <c r="C19" s="1377"/>
      <c r="D19" s="205"/>
      <c r="E19" s="205"/>
      <c r="F19" s="205"/>
      <c r="G19" s="205"/>
      <c r="H19" s="206"/>
      <c r="I19" s="205"/>
      <c r="J19" s="482"/>
      <c r="K19" s="205"/>
      <c r="L19" s="482"/>
      <c r="M19" s="482"/>
      <c r="N19" s="205"/>
    </row>
    <row r="20" spans="1:14" s="207" customFormat="1" ht="11.5">
      <c r="A20" s="232"/>
      <c r="B20" s="1391"/>
      <c r="C20" s="1392"/>
      <c r="D20" s="205"/>
      <c r="E20" s="205"/>
      <c r="F20" s="205"/>
      <c r="G20" s="205"/>
      <c r="H20" s="206"/>
      <c r="I20" s="205"/>
      <c r="J20" s="482"/>
      <c r="K20" s="205"/>
      <c r="L20" s="482"/>
      <c r="M20" s="482"/>
      <c r="N20" s="205"/>
    </row>
    <row r="21" spans="1:14" s="208" customFormat="1" ht="11.5">
      <c r="A21" s="233"/>
      <c r="B21" s="1390"/>
      <c r="C21" s="1390"/>
      <c r="D21" s="482"/>
      <c r="E21" s="205"/>
      <c r="F21" s="205"/>
      <c r="G21" s="205"/>
      <c r="H21" s="206"/>
      <c r="I21" s="205"/>
      <c r="J21" s="482"/>
      <c r="K21" s="205"/>
      <c r="L21" s="482"/>
      <c r="M21" s="482"/>
      <c r="N21" s="205"/>
    </row>
    <row r="22" spans="1:14" s="208" customFormat="1" ht="11.5">
      <c r="A22" s="233"/>
      <c r="B22" s="1376"/>
      <c r="C22" s="1376"/>
      <c r="D22" s="482"/>
      <c r="E22" s="205"/>
      <c r="F22" s="205"/>
      <c r="G22" s="205"/>
      <c r="H22" s="206"/>
      <c r="I22" s="205"/>
      <c r="J22" s="482"/>
      <c r="K22" s="205"/>
      <c r="L22" s="482"/>
      <c r="M22" s="482"/>
      <c r="N22" s="205"/>
    </row>
    <row r="23" spans="1:14" s="208" customFormat="1" ht="11.5">
      <c r="A23" s="233"/>
      <c r="B23" s="1377"/>
      <c r="C23" s="1377"/>
      <c r="D23" s="482"/>
      <c r="E23" s="205"/>
      <c r="F23" s="205"/>
      <c r="G23" s="205"/>
      <c r="H23" s="206"/>
      <c r="I23" s="205"/>
      <c r="J23" s="482"/>
      <c r="K23" s="205"/>
      <c r="L23" s="482"/>
      <c r="M23" s="482"/>
      <c r="N23" s="205"/>
    </row>
    <row r="24" spans="1:14" s="208" customFormat="1" ht="11.5">
      <c r="A24" s="233"/>
      <c r="B24" s="1376"/>
      <c r="C24" s="1376"/>
      <c r="D24" s="482"/>
      <c r="E24" s="205"/>
      <c r="F24" s="205"/>
      <c r="G24" s="205"/>
      <c r="H24" s="206"/>
      <c r="I24" s="205"/>
      <c r="J24" s="482"/>
      <c r="K24" s="205"/>
      <c r="L24" s="482"/>
      <c r="M24" s="482"/>
      <c r="N24" s="205"/>
    </row>
    <row r="25" spans="1:14" s="208" customFormat="1" ht="11.5">
      <c r="A25" s="233"/>
      <c r="B25" s="1377"/>
      <c r="C25" s="1377"/>
      <c r="D25" s="482"/>
      <c r="E25" s="205"/>
      <c r="F25" s="205"/>
      <c r="G25" s="205"/>
      <c r="H25" s="209"/>
      <c r="I25" s="205"/>
      <c r="J25" s="205"/>
      <c r="K25" s="205"/>
      <c r="L25" s="482"/>
      <c r="M25" s="482"/>
      <c r="N25" s="205"/>
    </row>
    <row r="26" spans="1:14" s="208" customFormat="1" ht="11.5">
      <c r="A26" s="233"/>
      <c r="B26" s="1376"/>
      <c r="C26" s="1376"/>
      <c r="D26" s="482"/>
      <c r="E26" s="482"/>
      <c r="F26" s="482"/>
      <c r="G26" s="205"/>
      <c r="H26" s="210"/>
      <c r="I26" s="205"/>
      <c r="J26" s="205"/>
      <c r="K26" s="205"/>
      <c r="L26" s="205"/>
      <c r="M26" s="482"/>
      <c r="N26" s="205"/>
    </row>
    <row r="27" spans="1:14" s="208" customFormat="1" ht="11.5">
      <c r="A27" s="233"/>
      <c r="B27" s="1382"/>
      <c r="C27" s="1382"/>
      <c r="D27" s="482"/>
      <c r="E27" s="482"/>
      <c r="F27" s="482"/>
      <c r="G27" s="482"/>
      <c r="H27" s="210"/>
      <c r="I27" s="205"/>
      <c r="J27" s="205"/>
      <c r="K27" s="205"/>
      <c r="L27" s="482"/>
      <c r="M27" s="482"/>
      <c r="N27" s="205"/>
    </row>
    <row r="28" spans="1:14" s="208" customFormat="1" ht="11.5">
      <c r="A28" s="233"/>
      <c r="B28" s="1376"/>
      <c r="C28" s="1376"/>
      <c r="D28" s="482"/>
      <c r="E28" s="482"/>
      <c r="F28" s="482"/>
      <c r="G28" s="205"/>
      <c r="H28" s="210"/>
      <c r="I28" s="205"/>
      <c r="J28" s="205"/>
      <c r="K28" s="205"/>
      <c r="L28" s="205"/>
      <c r="M28" s="482"/>
      <c r="N28" s="205"/>
    </row>
    <row r="29" spans="1:14" s="208" customFormat="1" ht="11.5">
      <c r="A29" s="233"/>
      <c r="B29" s="1376"/>
      <c r="C29" s="1376"/>
      <c r="D29" s="482"/>
      <c r="E29" s="482"/>
      <c r="F29" s="482"/>
      <c r="G29" s="205"/>
      <c r="H29" s="210"/>
      <c r="I29" s="205"/>
      <c r="J29" s="205"/>
      <c r="K29" s="205"/>
      <c r="L29" s="482"/>
      <c r="M29" s="482"/>
      <c r="N29" s="205"/>
    </row>
    <row r="30" spans="1:14" s="208" customFormat="1" ht="11.5">
      <c r="A30" s="233"/>
      <c r="B30" s="1375"/>
      <c r="C30" s="1375"/>
      <c r="D30" s="482"/>
      <c r="E30" s="482"/>
      <c r="F30" s="482"/>
      <c r="G30" s="205"/>
      <c r="H30" s="210"/>
      <c r="I30" s="205"/>
      <c r="J30" s="205"/>
      <c r="K30" s="205"/>
      <c r="L30" s="205"/>
      <c r="M30" s="482"/>
      <c r="N30" s="205"/>
    </row>
    <row r="31" spans="1:14" s="208" customFormat="1" ht="11.5">
      <c r="A31" s="233"/>
      <c r="B31" s="1376"/>
      <c r="C31" s="1376"/>
      <c r="D31" s="482"/>
      <c r="E31" s="482"/>
      <c r="F31" s="482"/>
      <c r="G31" s="205"/>
      <c r="H31" s="210"/>
      <c r="I31" s="205"/>
      <c r="J31" s="205"/>
      <c r="K31" s="205"/>
      <c r="L31" s="482"/>
      <c r="M31" s="482"/>
      <c r="N31" s="205"/>
    </row>
    <row r="32" spans="1:14" s="208" customFormat="1" ht="11.5">
      <c r="A32" s="233"/>
      <c r="B32" s="1377"/>
      <c r="C32" s="1377"/>
      <c r="D32" s="205"/>
      <c r="E32" s="205"/>
      <c r="F32" s="205"/>
      <c r="G32" s="482"/>
      <c r="H32" s="210"/>
      <c r="I32" s="205"/>
      <c r="J32" s="205"/>
      <c r="K32" s="205"/>
      <c r="L32" s="206"/>
      <c r="M32" s="482"/>
      <c r="N32" s="482"/>
    </row>
    <row r="33" spans="1:14" s="197" customFormat="1">
      <c r="A33" s="231">
        <v>2</v>
      </c>
      <c r="B33" s="198" t="s">
        <v>283</v>
      </c>
      <c r="C33" s="199"/>
      <c r="D33" s="200"/>
      <c r="E33" s="200"/>
      <c r="F33" s="200"/>
      <c r="G33" s="200"/>
      <c r="H33" s="201"/>
      <c r="I33" s="202"/>
      <c r="J33" s="202"/>
      <c r="K33" s="202"/>
      <c r="L33" s="202"/>
      <c r="M33" s="203"/>
      <c r="N33" s="204"/>
    </row>
    <row r="34" spans="1:14" s="208" customFormat="1" ht="11.5">
      <c r="A34" s="233" t="s">
        <v>278</v>
      </c>
      <c r="B34" s="1376"/>
      <c r="C34" s="1376"/>
      <c r="D34" s="482"/>
      <c r="E34" s="482"/>
      <c r="F34" s="482"/>
      <c r="G34" s="205"/>
      <c r="H34" s="210"/>
      <c r="I34" s="205"/>
      <c r="J34" s="205"/>
      <c r="K34" s="205"/>
      <c r="L34" s="205"/>
      <c r="M34" s="482"/>
      <c r="N34" s="205"/>
    </row>
    <row r="35" spans="1:14" s="208" customFormat="1" ht="11.5">
      <c r="A35" s="233" t="s">
        <v>279</v>
      </c>
      <c r="B35" s="1376"/>
      <c r="C35" s="1376"/>
      <c r="D35" s="482"/>
      <c r="E35" s="482"/>
      <c r="F35" s="482"/>
      <c r="G35" s="205"/>
      <c r="H35" s="210"/>
      <c r="I35" s="205"/>
      <c r="J35" s="205"/>
      <c r="K35" s="205"/>
      <c r="L35" s="482"/>
      <c r="M35" s="482"/>
      <c r="N35" s="205"/>
    </row>
    <row r="36" spans="1:14" s="208" customFormat="1" ht="11.5">
      <c r="A36" s="233" t="s">
        <v>280</v>
      </c>
      <c r="B36" s="1376"/>
      <c r="C36" s="1376"/>
      <c r="D36" s="482"/>
      <c r="E36" s="482"/>
      <c r="F36" s="482"/>
      <c r="G36" s="205"/>
      <c r="H36" s="210"/>
      <c r="I36" s="205"/>
      <c r="J36" s="205"/>
      <c r="K36" s="205"/>
      <c r="L36" s="205"/>
      <c r="M36" s="482"/>
      <c r="N36" s="205"/>
    </row>
    <row r="37" spans="1:14" s="208" customFormat="1" ht="11.5">
      <c r="A37" s="233" t="s">
        <v>281</v>
      </c>
      <c r="B37" s="1382"/>
      <c r="C37" s="1382"/>
      <c r="D37" s="482"/>
      <c r="E37" s="482"/>
      <c r="F37" s="482"/>
      <c r="G37" s="482"/>
      <c r="H37" s="210"/>
      <c r="I37" s="205"/>
      <c r="J37" s="205"/>
      <c r="K37" s="205"/>
      <c r="L37" s="482"/>
      <c r="M37" s="482"/>
      <c r="N37" s="205"/>
    </row>
    <row r="38" spans="1:14" s="208" customFormat="1" ht="11.5">
      <c r="A38" s="233" t="s">
        <v>282</v>
      </c>
      <c r="B38" s="1376"/>
      <c r="C38" s="1376"/>
      <c r="D38" s="482"/>
      <c r="E38" s="482"/>
      <c r="F38" s="482"/>
      <c r="G38" s="205"/>
      <c r="H38" s="210"/>
      <c r="I38" s="205"/>
      <c r="J38" s="205"/>
      <c r="K38" s="205"/>
      <c r="L38" s="205"/>
      <c r="M38" s="482"/>
      <c r="N38" s="205"/>
    </row>
    <row r="39" spans="1:14" s="208" customFormat="1" ht="11.5">
      <c r="A39" s="233"/>
      <c r="B39" s="1376"/>
      <c r="C39" s="1376"/>
      <c r="D39" s="482"/>
      <c r="E39" s="482"/>
      <c r="F39" s="482"/>
      <c r="G39" s="205"/>
      <c r="H39" s="210"/>
      <c r="I39" s="205"/>
      <c r="J39" s="205"/>
      <c r="K39" s="205"/>
      <c r="L39" s="482"/>
      <c r="M39" s="482"/>
      <c r="N39" s="205"/>
    </row>
    <row r="40" spans="1:14" s="208" customFormat="1" ht="11.5">
      <c r="A40" s="233"/>
      <c r="B40" s="1375"/>
      <c r="C40" s="1375"/>
      <c r="D40" s="482"/>
      <c r="E40" s="482"/>
      <c r="F40" s="482"/>
      <c r="G40" s="205"/>
      <c r="H40" s="210"/>
      <c r="I40" s="205"/>
      <c r="J40" s="205"/>
      <c r="K40" s="205"/>
      <c r="L40" s="205"/>
      <c r="M40" s="482"/>
      <c r="N40" s="205"/>
    </row>
    <row r="41" spans="1:14" s="208" customFormat="1" ht="11.5">
      <c r="A41" s="233"/>
      <c r="B41" s="1376"/>
      <c r="C41" s="1376"/>
      <c r="D41" s="482"/>
      <c r="E41" s="482"/>
      <c r="F41" s="482"/>
      <c r="G41" s="205"/>
      <c r="H41" s="210"/>
      <c r="I41" s="205"/>
      <c r="J41" s="205"/>
      <c r="K41" s="205"/>
      <c r="L41" s="482"/>
      <c r="M41" s="482"/>
      <c r="N41" s="205"/>
    </row>
    <row r="42" spans="1:14" s="208" customFormat="1" ht="11.5">
      <c r="A42" s="233"/>
      <c r="B42" s="1377"/>
      <c r="C42" s="1377"/>
      <c r="D42" s="205"/>
      <c r="E42" s="205"/>
      <c r="F42" s="205"/>
      <c r="G42" s="482"/>
      <c r="H42" s="210"/>
      <c r="I42" s="205"/>
      <c r="J42" s="205"/>
      <c r="K42" s="205"/>
      <c r="L42" s="206"/>
      <c r="M42" s="482"/>
      <c r="N42" s="482"/>
    </row>
  </sheetData>
  <sheetProtection algorithmName="SHA-512" hashValue="GoJYRIFL/UWyTdKUstGW1wX9Hnx71l5Yzkc8DVW+Zh6jMtLapsbNrldLfvZaLIQEpzHQ86DT8HeR7uX/eFhB8A==" saltValue="QoEAx9HN/39smzP0JYZXEw==" spinCount="100000" sheet="1" objects="1" scenarios="1" formatColumns="0" formatRows="0" insertColumns="0" insertRows="0" deleteRows="0" selectLockedCells="1"/>
  <mergeCells count="60">
    <mergeCell ref="A1:K1"/>
    <mergeCell ref="L1:N1"/>
    <mergeCell ref="E2:G2"/>
    <mergeCell ref="H2:K2"/>
    <mergeCell ref="H3:K3"/>
    <mergeCell ref="H4:N4"/>
    <mergeCell ref="C3:G3"/>
    <mergeCell ref="E4:G4"/>
    <mergeCell ref="A4:D4"/>
    <mergeCell ref="H5:K5"/>
    <mergeCell ref="L5:N5"/>
    <mergeCell ref="A6:G6"/>
    <mergeCell ref="H6:K6"/>
    <mergeCell ref="L6:N6"/>
    <mergeCell ref="A7:G7"/>
    <mergeCell ref="H7:K7"/>
    <mergeCell ref="L7:N7"/>
    <mergeCell ref="A8:D8"/>
    <mergeCell ref="E8:G8"/>
    <mergeCell ref="H8:K8"/>
    <mergeCell ref="L8:N8"/>
    <mergeCell ref="B19:C19"/>
    <mergeCell ref="A9:D9"/>
    <mergeCell ref="E9:G9"/>
    <mergeCell ref="A10:B11"/>
    <mergeCell ref="E12:F12"/>
    <mergeCell ref="B15:C15"/>
    <mergeCell ref="B16:C16"/>
    <mergeCell ref="B17:C17"/>
    <mergeCell ref="B18:C18"/>
    <mergeCell ref="D12:D13"/>
    <mergeCell ref="G12:G13"/>
    <mergeCell ref="B12:C13"/>
    <mergeCell ref="I12:M12"/>
    <mergeCell ref="H12:H13"/>
    <mergeCell ref="A12:A13"/>
    <mergeCell ref="B32:C32"/>
    <mergeCell ref="B21:C21"/>
    <mergeCell ref="B22:C22"/>
    <mergeCell ref="B23:C23"/>
    <mergeCell ref="B24:C24"/>
    <mergeCell ref="B25:C25"/>
    <mergeCell ref="B26:C26"/>
    <mergeCell ref="B20:C20"/>
    <mergeCell ref="B40:C40"/>
    <mergeCell ref="B41:C41"/>
    <mergeCell ref="B42:C42"/>
    <mergeCell ref="A5:D5"/>
    <mergeCell ref="E5:G5"/>
    <mergeCell ref="B34:C34"/>
    <mergeCell ref="B35:C35"/>
    <mergeCell ref="B36:C36"/>
    <mergeCell ref="B37:C37"/>
    <mergeCell ref="B38:C38"/>
    <mergeCell ref="B39:C39"/>
    <mergeCell ref="B27:C27"/>
    <mergeCell ref="B28:C28"/>
    <mergeCell ref="B29:C29"/>
    <mergeCell ref="B30:C30"/>
    <mergeCell ref="B31:C31"/>
  </mergeCells>
  <printOptions horizontalCentered="1"/>
  <pageMargins left="0.25" right="0.25" top="0.75" bottom="0.75" header="0.3" footer="0.3"/>
  <pageSetup paperSize="3" scale="80" orientation="landscape" r:id="rId1"/>
  <headerFooter>
    <oddFooter>&amp;L&amp;9&amp;F&amp;C&amp;9Page &amp;P of &amp;N&amp;R&amp;9&amp;A</oddFooter>
  </headerFooter>
  <drawing r:id="rId2"/>
  <legacyDrawing r:id="rId3"/>
  <controls>
    <mc:AlternateContent xmlns:mc="http://schemas.openxmlformats.org/markup-compatibility/2006">
      <mc:Choice Requires="x14">
        <control shapeId="20491" r:id="rId4" name="CheckBox1">
          <controlPr defaultSize="0" r:id="rId5">
            <anchor moveWithCells="1">
              <from>
                <xdr:col>0</xdr:col>
                <xdr:colOff>247650</xdr:colOff>
                <xdr:row>1</xdr:row>
                <xdr:rowOff>31750</xdr:rowOff>
              </from>
              <to>
                <xdr:col>0</xdr:col>
                <xdr:colOff>450850</xdr:colOff>
                <xdr:row>2</xdr:row>
                <xdr:rowOff>76200</xdr:rowOff>
              </to>
            </anchor>
          </controlPr>
        </control>
      </mc:Choice>
      <mc:Fallback>
        <control shapeId="20491" r:id="rId4" name="CheckBox1"/>
      </mc:Fallback>
    </mc:AlternateContent>
    <mc:AlternateContent xmlns:mc="http://schemas.openxmlformats.org/markup-compatibility/2006">
      <mc:Choice Requires="x14">
        <control shapeId="20492" r:id="rId6" name="CheckBox2">
          <controlPr defaultSize="0" r:id="rId5">
            <anchor moveWithCells="1">
              <from>
                <xdr:col>3</xdr:col>
                <xdr:colOff>336550</xdr:colOff>
                <xdr:row>1</xdr:row>
                <xdr:rowOff>31750</xdr:rowOff>
              </from>
              <to>
                <xdr:col>3</xdr:col>
                <xdr:colOff>533400</xdr:colOff>
                <xdr:row>2</xdr:row>
                <xdr:rowOff>76200</xdr:rowOff>
              </to>
            </anchor>
          </controlPr>
        </control>
      </mc:Choice>
      <mc:Fallback>
        <control shapeId="20492" r:id="rId6" name="CheckBox2"/>
      </mc:Fallback>
    </mc:AlternateContent>
  </controls>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4">
    <tabColor rgb="FFFFFF00"/>
  </sheetPr>
  <dimension ref="A1:F49"/>
  <sheetViews>
    <sheetView workbookViewId="0">
      <selection activeCell="A4" sqref="A4:F4"/>
    </sheetView>
  </sheetViews>
  <sheetFormatPr defaultRowHeight="14.5"/>
  <cols>
    <col min="1" max="1" width="9.1796875" style="81"/>
    <col min="2" max="2" width="37.453125" style="81" customWidth="1"/>
    <col min="3" max="3" width="33.1796875" style="81" customWidth="1"/>
    <col min="4" max="4" width="15.7265625" customWidth="1"/>
    <col min="5" max="5" width="4.7265625" customWidth="1"/>
    <col min="6" max="6" width="5" customWidth="1"/>
  </cols>
  <sheetData>
    <row r="1" spans="1:6" s="522" customFormat="1">
      <c r="C1" s="239"/>
      <c r="D1" s="240"/>
      <c r="E1" s="1429"/>
      <c r="F1" s="1429"/>
    </row>
    <row r="2" spans="1:6" s="522" customFormat="1">
      <c r="C2" s="240" t="s">
        <v>714</v>
      </c>
      <c r="D2" s="517">
        <f>'20.0 Control Plan'!L3</f>
        <v>0</v>
      </c>
      <c r="E2" s="240" t="s">
        <v>715</v>
      </c>
      <c r="F2" s="523">
        <f>'20.0 Control Plan'!M3</f>
        <v>0</v>
      </c>
    </row>
    <row r="3" spans="1:6" s="522" customFormat="1"/>
    <row r="4" spans="1:6" ht="18">
      <c r="A4" s="1430" t="s">
        <v>716</v>
      </c>
      <c r="B4" s="1430"/>
      <c r="C4" s="1430"/>
      <c r="D4" s="1430"/>
      <c r="E4" s="1430"/>
      <c r="F4" s="1430"/>
    </row>
    <row r="6" spans="1:6" s="525" customFormat="1" ht="15" thickBot="1">
      <c r="A6" s="524" t="s">
        <v>205</v>
      </c>
      <c r="B6" s="1431" t="s">
        <v>161</v>
      </c>
      <c r="C6" s="1432"/>
      <c r="D6" s="1433"/>
      <c r="E6" s="1434" t="s">
        <v>106</v>
      </c>
      <c r="F6" s="1434"/>
    </row>
    <row r="7" spans="1:6" s="527" customFormat="1">
      <c r="A7" s="526"/>
      <c r="B7" s="1435"/>
      <c r="C7" s="1436"/>
      <c r="D7" s="1437"/>
      <c r="E7" s="1438"/>
      <c r="F7" s="1439"/>
    </row>
    <row r="8" spans="1:6" s="527" customFormat="1">
      <c r="A8" s="430"/>
      <c r="B8" s="1347"/>
      <c r="C8" s="1440"/>
      <c r="D8" s="1441"/>
      <c r="E8" s="1442"/>
      <c r="F8" s="1443"/>
    </row>
    <row r="9" spans="1:6" s="527" customFormat="1">
      <c r="A9" s="430"/>
      <c r="B9" s="1347"/>
      <c r="C9" s="1440"/>
      <c r="D9" s="1441"/>
      <c r="E9" s="1442"/>
      <c r="F9" s="1443"/>
    </row>
    <row r="10" spans="1:6" s="527" customFormat="1">
      <c r="A10" s="430"/>
      <c r="B10" s="1347"/>
      <c r="C10" s="1440"/>
      <c r="D10" s="1441"/>
      <c r="E10" s="1442"/>
      <c r="F10" s="1443"/>
    </row>
    <row r="11" spans="1:6" s="527" customFormat="1">
      <c r="A11" s="430"/>
      <c r="B11" s="1347"/>
      <c r="C11" s="1440"/>
      <c r="D11" s="1441"/>
      <c r="E11" s="1442"/>
      <c r="F11" s="1443"/>
    </row>
    <row r="12" spans="1:6" s="527" customFormat="1">
      <c r="A12" s="430"/>
      <c r="B12" s="1347"/>
      <c r="C12" s="1440"/>
      <c r="D12" s="1441"/>
      <c r="E12" s="1442"/>
      <c r="F12" s="1443"/>
    </row>
    <row r="13" spans="1:6" s="81" customFormat="1">
      <c r="A13" s="430"/>
      <c r="B13" s="1347"/>
      <c r="C13" s="1440"/>
      <c r="D13" s="1441"/>
      <c r="E13" s="1442"/>
      <c r="F13" s="1443"/>
    </row>
    <row r="14" spans="1:6" s="423" customFormat="1">
      <c r="A14" s="430"/>
      <c r="B14" s="1347"/>
      <c r="C14" s="1440"/>
      <c r="D14" s="1441"/>
      <c r="E14" s="1442"/>
      <c r="F14" s="1443"/>
    </row>
    <row r="15" spans="1:6" s="528" customFormat="1">
      <c r="A15" s="430"/>
      <c r="B15" s="1347"/>
      <c r="C15" s="1440"/>
      <c r="D15" s="1441"/>
      <c r="E15" s="1442"/>
      <c r="F15" s="1443"/>
    </row>
    <row r="16" spans="1:6" s="423" customFormat="1">
      <c r="A16" s="430"/>
      <c r="B16" s="1347"/>
      <c r="C16" s="1440"/>
      <c r="D16" s="1441"/>
      <c r="E16" s="1442"/>
      <c r="F16" s="1443"/>
    </row>
    <row r="17" spans="1:6" s="81" customFormat="1">
      <c r="A17" s="529"/>
      <c r="B17" s="1347"/>
      <c r="C17" s="1440"/>
      <c r="D17" s="1441"/>
      <c r="E17" s="1442"/>
      <c r="F17" s="1443"/>
    </row>
    <row r="18" spans="1:6" s="81" customFormat="1">
      <c r="A18" s="529"/>
      <c r="B18" s="1347"/>
      <c r="C18" s="1440"/>
      <c r="D18" s="1441"/>
      <c r="E18" s="1442"/>
      <c r="F18" s="1443"/>
    </row>
    <row r="19" spans="1:6" s="81" customFormat="1">
      <c r="A19" s="419"/>
      <c r="B19" s="1347"/>
      <c r="C19" s="1440"/>
      <c r="D19" s="1441"/>
      <c r="E19" s="1442"/>
      <c r="F19" s="1443"/>
    </row>
    <row r="20" spans="1:6" s="81" customFormat="1">
      <c r="A20" s="419"/>
      <c r="B20" s="1347"/>
      <c r="C20" s="1440"/>
      <c r="D20" s="1441"/>
      <c r="E20" s="1442"/>
      <c r="F20" s="1443"/>
    </row>
    <row r="21" spans="1:6" s="527" customFormat="1">
      <c r="A21" s="529"/>
      <c r="B21" s="1347"/>
      <c r="C21" s="1440"/>
      <c r="D21" s="1441"/>
      <c r="E21" s="1443"/>
      <c r="F21" s="1443"/>
    </row>
    <row r="22" spans="1:6" s="81" customFormat="1">
      <c r="A22" s="529"/>
      <c r="B22" s="1347"/>
      <c r="C22" s="1440"/>
      <c r="D22" s="1441"/>
      <c r="E22" s="1443"/>
      <c r="F22" s="1443"/>
    </row>
    <row r="23" spans="1:6" s="528" customFormat="1">
      <c r="A23" s="420"/>
      <c r="B23" s="1347"/>
      <c r="C23" s="1440"/>
      <c r="D23" s="1441"/>
      <c r="E23" s="1443"/>
      <c r="F23" s="1443"/>
    </row>
    <row r="24" spans="1:6" s="528" customFormat="1">
      <c r="A24" s="420"/>
      <c r="B24" s="1347"/>
      <c r="C24" s="1440"/>
      <c r="D24" s="1441"/>
      <c r="E24" s="1443"/>
      <c r="F24" s="1443"/>
    </row>
    <row r="25" spans="1:6" s="527" customFormat="1">
      <c r="A25" s="420"/>
      <c r="B25" s="1347"/>
      <c r="C25" s="1440"/>
      <c r="D25" s="1441"/>
      <c r="E25" s="1443"/>
      <c r="F25" s="1443"/>
    </row>
    <row r="26" spans="1:6" s="527" customFormat="1">
      <c r="A26" s="420"/>
      <c r="B26" s="1347"/>
      <c r="C26" s="1440"/>
      <c r="D26" s="1441"/>
      <c r="E26" s="1443"/>
      <c r="F26" s="1443"/>
    </row>
    <row r="27" spans="1:6" s="527" customFormat="1">
      <c r="A27" s="420"/>
      <c r="B27" s="1347"/>
      <c r="C27" s="1440"/>
      <c r="D27" s="1441"/>
      <c r="E27" s="1443"/>
      <c r="F27" s="1443"/>
    </row>
    <row r="28" spans="1:6">
      <c r="A28" s="529"/>
      <c r="B28" s="1347"/>
      <c r="C28" s="1440"/>
      <c r="D28" s="1441"/>
      <c r="E28" s="1443"/>
      <c r="F28" s="1443"/>
    </row>
    <row r="29" spans="1:6">
      <c r="A29" s="529"/>
      <c r="B29" s="1347"/>
      <c r="C29" s="1440"/>
      <c r="D29" s="1441"/>
      <c r="E29" s="1443"/>
      <c r="F29" s="1443"/>
    </row>
    <row r="30" spans="1:6">
      <c r="A30" s="529"/>
      <c r="B30" s="1347"/>
      <c r="C30" s="1440"/>
      <c r="D30" s="1441"/>
      <c r="E30" s="1443"/>
      <c r="F30" s="1443"/>
    </row>
    <row r="31" spans="1:6">
      <c r="A31" s="529"/>
      <c r="B31" s="1347"/>
      <c r="C31" s="1440"/>
      <c r="D31" s="1441"/>
      <c r="E31" s="1443"/>
      <c r="F31" s="1443"/>
    </row>
    <row r="32" spans="1:6" s="525" customFormat="1">
      <c r="A32" s="529"/>
      <c r="B32" s="1347"/>
      <c r="C32" s="1440"/>
      <c r="D32" s="1441"/>
      <c r="E32" s="1443"/>
      <c r="F32" s="1443"/>
    </row>
    <row r="33" spans="1:6">
      <c r="A33" s="529"/>
      <c r="B33" s="1347"/>
      <c r="C33" s="1440"/>
      <c r="D33" s="1441"/>
      <c r="E33" s="1443"/>
      <c r="F33" s="1443"/>
    </row>
    <row r="34" spans="1:6">
      <c r="A34" s="529"/>
      <c r="B34" s="1347"/>
      <c r="C34" s="1440"/>
      <c r="D34" s="1441"/>
      <c r="E34" s="1443"/>
      <c r="F34" s="1443"/>
    </row>
    <row r="35" spans="1:6">
      <c r="A35" s="529"/>
      <c r="B35" s="1347"/>
      <c r="C35" s="1440"/>
      <c r="D35" s="1441"/>
      <c r="E35" s="1443"/>
      <c r="F35" s="1443"/>
    </row>
    <row r="36" spans="1:6">
      <c r="A36" s="529"/>
      <c r="B36" s="1347"/>
      <c r="C36" s="1440"/>
      <c r="D36" s="1441"/>
      <c r="E36" s="1443"/>
      <c r="F36" s="1443"/>
    </row>
    <row r="37" spans="1:6">
      <c r="A37" s="529"/>
      <c r="B37" s="1347"/>
      <c r="C37" s="1440"/>
      <c r="D37" s="1441"/>
      <c r="E37" s="1443"/>
      <c r="F37" s="1443"/>
    </row>
    <row r="38" spans="1:6">
      <c r="A38" s="529"/>
      <c r="B38" s="1347"/>
      <c r="C38" s="1440"/>
      <c r="D38" s="1441"/>
      <c r="E38" s="1443"/>
      <c r="F38" s="1443"/>
    </row>
    <row r="39" spans="1:6">
      <c r="A39" s="529"/>
      <c r="B39" s="1347"/>
      <c r="C39" s="1440"/>
      <c r="D39" s="1441"/>
      <c r="E39" s="1443"/>
      <c r="F39" s="1443"/>
    </row>
    <row r="40" spans="1:6">
      <c r="A40" s="529"/>
      <c r="B40" s="1347"/>
      <c r="C40" s="1440"/>
      <c r="D40" s="1441"/>
      <c r="E40" s="1443"/>
      <c r="F40" s="1443"/>
    </row>
    <row r="41" spans="1:6">
      <c r="A41" s="529"/>
      <c r="B41" s="1347"/>
      <c r="C41" s="1440"/>
      <c r="D41" s="1441"/>
      <c r="E41" s="1443"/>
      <c r="F41" s="1443"/>
    </row>
    <row r="42" spans="1:6">
      <c r="A42" s="529"/>
      <c r="B42" s="1347"/>
      <c r="C42" s="1440"/>
      <c r="D42" s="1441"/>
      <c r="E42" s="1443"/>
      <c r="F42" s="1443"/>
    </row>
    <row r="43" spans="1:6">
      <c r="A43" s="529"/>
      <c r="B43" s="1347"/>
      <c r="C43" s="1440"/>
      <c r="D43" s="1441"/>
      <c r="E43" s="1443"/>
      <c r="F43" s="1443"/>
    </row>
    <row r="44" spans="1:6">
      <c r="A44" s="529"/>
      <c r="B44" s="1347"/>
      <c r="C44" s="1440"/>
      <c r="D44" s="1441"/>
      <c r="E44" s="1443"/>
      <c r="F44" s="1443"/>
    </row>
    <row r="45" spans="1:6">
      <c r="A45" s="529"/>
      <c r="B45" s="1347"/>
      <c r="C45" s="1440"/>
      <c r="D45" s="1441"/>
      <c r="E45" s="1443"/>
      <c r="F45" s="1443"/>
    </row>
    <row r="46" spans="1:6">
      <c r="A46" s="529"/>
      <c r="B46" s="1347"/>
      <c r="C46" s="1440"/>
      <c r="D46" s="1441"/>
      <c r="E46" s="1443"/>
      <c r="F46" s="1443"/>
    </row>
    <row r="47" spans="1:6">
      <c r="A47" s="529"/>
      <c r="B47" s="1347"/>
      <c r="C47" s="1440"/>
      <c r="D47" s="1441"/>
      <c r="E47" s="1443"/>
      <c r="F47" s="1443"/>
    </row>
    <row r="48" spans="1:6">
      <c r="A48" s="529"/>
      <c r="B48" s="1347"/>
      <c r="C48" s="1440"/>
      <c r="D48" s="1441"/>
      <c r="E48" s="1443"/>
      <c r="F48" s="1443"/>
    </row>
    <row r="49" spans="1:6">
      <c r="A49" s="529"/>
      <c r="B49" s="1347"/>
      <c r="C49" s="1440"/>
      <c r="D49" s="1441"/>
      <c r="E49" s="1443"/>
      <c r="F49" s="1443"/>
    </row>
  </sheetData>
  <mergeCells count="90">
    <mergeCell ref="B47:D47"/>
    <mergeCell ref="E47:F47"/>
    <mergeCell ref="B48:D48"/>
    <mergeCell ref="E48:F48"/>
    <mergeCell ref="B49:D49"/>
    <mergeCell ref="E49:F49"/>
    <mergeCell ref="B44:D44"/>
    <mergeCell ref="E44:F44"/>
    <mergeCell ref="B45:D45"/>
    <mergeCell ref="E45:F45"/>
    <mergeCell ref="B46:D46"/>
    <mergeCell ref="E46:F46"/>
    <mergeCell ref="B41:D41"/>
    <mergeCell ref="E41:F41"/>
    <mergeCell ref="B42:D42"/>
    <mergeCell ref="E42:F42"/>
    <mergeCell ref="B43:D43"/>
    <mergeCell ref="E43:F43"/>
    <mergeCell ref="B38:D38"/>
    <mergeCell ref="E38:F38"/>
    <mergeCell ref="B39:D39"/>
    <mergeCell ref="E39:F39"/>
    <mergeCell ref="B40:D40"/>
    <mergeCell ref="E40:F40"/>
    <mergeCell ref="B35:D35"/>
    <mergeCell ref="E35:F35"/>
    <mergeCell ref="B36:D36"/>
    <mergeCell ref="E36:F36"/>
    <mergeCell ref="B37:D37"/>
    <mergeCell ref="E37:F37"/>
    <mergeCell ref="B32:D32"/>
    <mergeCell ref="E32:F32"/>
    <mergeCell ref="B33:D33"/>
    <mergeCell ref="E33:F33"/>
    <mergeCell ref="B34:D34"/>
    <mergeCell ref="E34:F34"/>
    <mergeCell ref="B29:D29"/>
    <mergeCell ref="E29:F29"/>
    <mergeCell ref="B30:D30"/>
    <mergeCell ref="E30:F30"/>
    <mergeCell ref="B31:D31"/>
    <mergeCell ref="E31:F31"/>
    <mergeCell ref="B26:D26"/>
    <mergeCell ref="E26:F26"/>
    <mergeCell ref="B27:D27"/>
    <mergeCell ref="E27:F27"/>
    <mergeCell ref="B28:D28"/>
    <mergeCell ref="E28:F28"/>
    <mergeCell ref="B23:D23"/>
    <mergeCell ref="E23:F23"/>
    <mergeCell ref="B24:D24"/>
    <mergeCell ref="E24:F24"/>
    <mergeCell ref="B25:D25"/>
    <mergeCell ref="E25:F25"/>
    <mergeCell ref="B20:D20"/>
    <mergeCell ref="E20:F20"/>
    <mergeCell ref="B21:D21"/>
    <mergeCell ref="E21:F21"/>
    <mergeCell ref="B22:D22"/>
    <mergeCell ref="E22:F22"/>
    <mergeCell ref="B17:D17"/>
    <mergeCell ref="E17:F17"/>
    <mergeCell ref="B18:D18"/>
    <mergeCell ref="E18:F18"/>
    <mergeCell ref="B19:D19"/>
    <mergeCell ref="E19:F19"/>
    <mergeCell ref="B14:D14"/>
    <mergeCell ref="E14:F14"/>
    <mergeCell ref="B15:D15"/>
    <mergeCell ref="E15:F15"/>
    <mergeCell ref="B16:D16"/>
    <mergeCell ref="E16:F16"/>
    <mergeCell ref="B11:D11"/>
    <mergeCell ref="E11:F11"/>
    <mergeCell ref="B12:D12"/>
    <mergeCell ref="E12:F12"/>
    <mergeCell ref="B13:D13"/>
    <mergeCell ref="E13:F13"/>
    <mergeCell ref="B8:D8"/>
    <mergeCell ref="E8:F8"/>
    <mergeCell ref="B9:D9"/>
    <mergeCell ref="E9:F9"/>
    <mergeCell ref="B10:D10"/>
    <mergeCell ref="E10:F10"/>
    <mergeCell ref="E1:F1"/>
    <mergeCell ref="A4:F4"/>
    <mergeCell ref="B6:D6"/>
    <mergeCell ref="E6:F6"/>
    <mergeCell ref="B7:D7"/>
    <mergeCell ref="E7:F7"/>
  </mergeCells>
  <printOptions horizontalCentered="1"/>
  <pageMargins left="0.7" right="0.7" top="0.75" bottom="0.75" header="0.3" footer="0.3"/>
  <pageSetup scale="85" orientation="portrait" r:id="rId1"/>
  <headerFooter>
    <oddFooter>&amp;L&amp;F&amp;CPage &amp;P of &amp;N&amp;R&amp;A</oddFooter>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
    <tabColor rgb="FFFFFF00"/>
  </sheetPr>
  <dimension ref="A1:W41"/>
  <sheetViews>
    <sheetView zoomScale="90" zoomScaleNormal="90" workbookViewId="0">
      <selection activeCell="V1" sqref="V1"/>
    </sheetView>
  </sheetViews>
  <sheetFormatPr defaultColWidth="9.1796875" defaultRowHeight="14.5"/>
  <cols>
    <col min="1" max="1" width="8.54296875" style="320" customWidth="1"/>
    <col min="2" max="2" width="16.1796875" style="111" customWidth="1"/>
    <col min="3" max="3" width="8.453125" style="111" customWidth="1"/>
    <col min="4" max="4" width="18.54296875" style="111" customWidth="1"/>
    <col min="5" max="6" width="25.54296875" style="111" customWidth="1"/>
    <col min="7" max="7" width="7.453125" style="111" customWidth="1"/>
    <col min="8" max="8" width="19.7265625" style="111" customWidth="1"/>
    <col min="9" max="9" width="7.453125" style="113" customWidth="1"/>
    <col min="10" max="11" width="25.54296875" style="111" customWidth="1"/>
    <col min="12" max="12" width="3.54296875" style="111" customWidth="1"/>
    <col min="13" max="13" width="4.453125" style="111" customWidth="1"/>
    <col min="14" max="14" width="3.54296875" style="111" customWidth="1"/>
    <col min="15" max="15" width="25.54296875" style="111" customWidth="1"/>
    <col min="16" max="16" width="12.54296875" style="111" customWidth="1"/>
    <col min="17" max="17" width="25.54296875" style="111" customWidth="1"/>
    <col min="18" max="20" width="3.453125" style="111" bestFit="1" customWidth="1"/>
    <col min="21" max="21" width="4.453125" style="111" customWidth="1"/>
    <col min="22" max="16384" width="9.1796875" style="111"/>
  </cols>
  <sheetData>
    <row r="1" spans="1:23" ht="33" customHeight="1">
      <c r="A1" s="1423" t="s">
        <v>387</v>
      </c>
      <c r="B1" s="1424"/>
      <c r="C1" s="1424"/>
      <c r="D1" s="1424"/>
      <c r="E1" s="1424"/>
      <c r="F1" s="1424"/>
      <c r="G1" s="1424"/>
      <c r="H1" s="1424"/>
      <c r="I1" s="1424"/>
      <c r="J1" s="1424"/>
      <c r="K1" s="1424"/>
      <c r="L1" s="1424"/>
      <c r="M1" s="1424"/>
      <c r="N1" s="324"/>
      <c r="O1" s="324"/>
      <c r="P1" s="1444">
        <f>'3.0 PAL 128'!J7</f>
        <v>0</v>
      </c>
      <c r="Q1" s="1444"/>
      <c r="R1" s="1444"/>
      <c r="S1" s="1444"/>
      <c r="T1" s="1444"/>
      <c r="U1" s="1445"/>
    </row>
    <row r="2" spans="1:23" ht="17.25" customHeight="1">
      <c r="A2" s="285"/>
      <c r="B2" s="1503" t="s">
        <v>260</v>
      </c>
      <c r="C2" s="1503"/>
      <c r="D2" s="1503"/>
      <c r="E2" s="323" t="s">
        <v>270</v>
      </c>
      <c r="F2" s="1495"/>
      <c r="G2" s="1495"/>
      <c r="H2" s="1496"/>
      <c r="I2" s="1497" t="s">
        <v>237</v>
      </c>
      <c r="J2" s="1498"/>
      <c r="K2" s="1498"/>
      <c r="L2" s="1499"/>
      <c r="M2" s="286" t="s">
        <v>238</v>
      </c>
      <c r="N2" s="335"/>
      <c r="O2" s="335"/>
      <c r="P2" s="287" t="s">
        <v>76</v>
      </c>
      <c r="Q2" s="1471" t="s">
        <v>30</v>
      </c>
      <c r="R2" s="1472"/>
      <c r="S2" s="1472"/>
      <c r="T2" s="1472"/>
      <c r="U2" s="1473"/>
    </row>
    <row r="3" spans="1:23">
      <c r="A3" s="325" t="s">
        <v>272</v>
      </c>
      <c r="B3" s="288"/>
      <c r="C3" s="1500">
        <f>'3.0 PAL 128'!G9</f>
        <v>0</v>
      </c>
      <c r="D3" s="1500"/>
      <c r="E3" s="1501"/>
      <c r="F3" s="1501"/>
      <c r="G3" s="1501"/>
      <c r="H3" s="1502"/>
      <c r="I3" s="1467"/>
      <c r="J3" s="1468"/>
      <c r="K3" s="1468"/>
      <c r="L3" s="1469"/>
      <c r="M3" s="1477"/>
      <c r="N3" s="1478"/>
      <c r="O3" s="1479"/>
      <c r="P3" s="289"/>
      <c r="Q3" s="1474"/>
      <c r="R3" s="1475"/>
      <c r="S3" s="1475"/>
      <c r="T3" s="1475"/>
      <c r="U3" s="1476"/>
      <c r="W3" s="321"/>
    </row>
    <row r="4" spans="1:23">
      <c r="A4" s="1480" t="s">
        <v>9</v>
      </c>
      <c r="B4" s="1481"/>
      <c r="C4" s="1481"/>
      <c r="D4" s="1481"/>
      <c r="E4" s="1482"/>
      <c r="F4" s="1480" t="s">
        <v>20</v>
      </c>
      <c r="G4" s="1481"/>
      <c r="H4" s="1482"/>
      <c r="I4" s="1449" t="s">
        <v>239</v>
      </c>
      <c r="J4" s="1450"/>
      <c r="K4" s="1450"/>
      <c r="L4" s="1450"/>
      <c r="M4" s="1450"/>
      <c r="N4" s="1450"/>
      <c r="O4" s="1450"/>
      <c r="P4" s="1450"/>
      <c r="Q4" s="1450"/>
      <c r="R4" s="1450"/>
      <c r="S4" s="1450"/>
      <c r="T4" s="1450"/>
      <c r="U4" s="1451"/>
    </row>
    <row r="5" spans="1:23">
      <c r="A5" s="1491">
        <f>'3.0 PAL 128'!J10</f>
        <v>0</v>
      </c>
      <c r="B5" s="1465"/>
      <c r="C5" s="1465"/>
      <c r="D5" s="1465"/>
      <c r="E5" s="1466"/>
      <c r="F5" s="1458">
        <f>'3.0 PAL 128'!D9</f>
        <v>0</v>
      </c>
      <c r="G5" s="1465"/>
      <c r="H5" s="1466"/>
      <c r="I5" s="1492" t="s">
        <v>240</v>
      </c>
      <c r="J5" s="1493"/>
      <c r="K5" s="1493"/>
      <c r="L5" s="1494"/>
      <c r="M5" s="1480" t="s">
        <v>241</v>
      </c>
      <c r="N5" s="1481"/>
      <c r="O5" s="1481"/>
      <c r="P5" s="1482"/>
      <c r="Q5" s="1483" t="s">
        <v>66</v>
      </c>
      <c r="R5" s="1484"/>
      <c r="S5" s="1484"/>
      <c r="T5" s="1484"/>
      <c r="U5" s="1485"/>
      <c r="W5" s="321"/>
    </row>
    <row r="6" spans="1:23">
      <c r="A6" s="1480" t="s">
        <v>242</v>
      </c>
      <c r="B6" s="1481"/>
      <c r="C6" s="1481"/>
      <c r="D6" s="1481"/>
      <c r="E6" s="1481"/>
      <c r="F6" s="1481"/>
      <c r="G6" s="1481"/>
      <c r="H6" s="1482"/>
      <c r="I6" s="1467"/>
      <c r="J6" s="1468"/>
      <c r="K6" s="1468"/>
      <c r="L6" s="1469"/>
      <c r="M6" s="1452"/>
      <c r="N6" s="1453"/>
      <c r="O6" s="1453"/>
      <c r="P6" s="1454"/>
      <c r="Q6" s="1446"/>
      <c r="R6" s="1447"/>
      <c r="S6" s="1447"/>
      <c r="T6" s="1447"/>
      <c r="U6" s="1448"/>
    </row>
    <row r="7" spans="1:23">
      <c r="A7" s="1464">
        <f>'3.0 PAL 128'!J8</f>
        <v>0</v>
      </c>
      <c r="B7" s="1465"/>
      <c r="C7" s="1465"/>
      <c r="D7" s="1465"/>
      <c r="E7" s="1465"/>
      <c r="F7" s="1465"/>
      <c r="G7" s="1465"/>
      <c r="H7" s="1466"/>
      <c r="I7" s="1488" t="s">
        <v>243</v>
      </c>
      <c r="J7" s="1489"/>
      <c r="K7" s="1489"/>
      <c r="L7" s="1490"/>
      <c r="M7" s="1480" t="s">
        <v>244</v>
      </c>
      <c r="N7" s="1481"/>
      <c r="O7" s="1481"/>
      <c r="P7" s="1482"/>
      <c r="Q7" s="1483" t="s">
        <v>66</v>
      </c>
      <c r="R7" s="1484"/>
      <c r="S7" s="1484"/>
      <c r="T7" s="1484"/>
      <c r="U7" s="1485"/>
    </row>
    <row r="8" spans="1:23">
      <c r="A8" s="1480" t="s">
        <v>245</v>
      </c>
      <c r="B8" s="1481"/>
      <c r="C8" s="1481"/>
      <c r="D8" s="1481"/>
      <c r="E8" s="1482"/>
      <c r="F8" s="1481" t="s">
        <v>246</v>
      </c>
      <c r="G8" s="1481"/>
      <c r="H8" s="1482"/>
      <c r="I8" s="1467"/>
      <c r="J8" s="1468"/>
      <c r="K8" s="1468"/>
      <c r="L8" s="1469"/>
      <c r="M8" s="1452"/>
      <c r="N8" s="1453"/>
      <c r="O8" s="1453"/>
      <c r="P8" s="1454"/>
      <c r="Q8" s="1446"/>
      <c r="R8" s="1447"/>
      <c r="S8" s="1447"/>
      <c r="T8" s="1447"/>
      <c r="U8" s="1448"/>
    </row>
    <row r="9" spans="1:23">
      <c r="A9" s="1467"/>
      <c r="B9" s="1468"/>
      <c r="C9" s="1468"/>
      <c r="D9" s="1468"/>
      <c r="E9" s="1469"/>
      <c r="F9" s="1458">
        <f>'20.0 Control Plan'!E9:G9</f>
        <v>0</v>
      </c>
      <c r="G9" s="1458"/>
      <c r="H9" s="1459"/>
      <c r="I9" s="290"/>
      <c r="J9" s="291"/>
      <c r="K9" s="291"/>
      <c r="L9" s="291"/>
      <c r="M9" s="291"/>
      <c r="N9" s="291"/>
      <c r="O9" s="291"/>
      <c r="P9" s="291"/>
      <c r="Q9" s="291"/>
      <c r="R9" s="291"/>
      <c r="S9" s="291"/>
      <c r="T9" s="291"/>
      <c r="U9" s="292"/>
    </row>
    <row r="10" spans="1:23">
      <c r="A10" s="1460" t="s">
        <v>247</v>
      </c>
      <c r="B10" s="1461"/>
      <c r="C10" s="293" t="s">
        <v>248</v>
      </c>
      <c r="D10" s="293"/>
      <c r="E10" s="294"/>
      <c r="F10" s="294"/>
      <c r="G10" s="294"/>
      <c r="H10" s="293" t="s">
        <v>249</v>
      </c>
      <c r="I10" s="293"/>
      <c r="J10" s="295"/>
      <c r="K10" s="293" t="s">
        <v>250</v>
      </c>
      <c r="L10" s="293"/>
      <c r="M10" s="294"/>
      <c r="N10" s="144"/>
      <c r="O10" s="144"/>
      <c r="P10" s="293" t="s">
        <v>251</v>
      </c>
      <c r="Q10" s="294"/>
      <c r="R10" s="144"/>
      <c r="S10" s="144"/>
      <c r="T10" s="144"/>
      <c r="U10" s="296"/>
    </row>
    <row r="11" spans="1:23">
      <c r="A11" s="1462"/>
      <c r="B11" s="1463"/>
      <c r="C11" s="297" t="s">
        <v>252</v>
      </c>
      <c r="D11" s="297"/>
      <c r="E11" s="298"/>
      <c r="F11" s="298"/>
      <c r="G11" s="298"/>
      <c r="H11" s="299"/>
      <c r="I11" s="299"/>
      <c r="J11" s="300"/>
      <c r="K11" s="299" t="s">
        <v>253</v>
      </c>
      <c r="L11" s="299"/>
      <c r="M11" s="298"/>
      <c r="N11" s="298"/>
      <c r="O11" s="298"/>
      <c r="P11" s="144"/>
      <c r="Q11" s="144"/>
      <c r="R11" s="144"/>
      <c r="S11" s="144"/>
      <c r="T11" s="144"/>
      <c r="U11" s="301"/>
    </row>
    <row r="12" spans="1:23" s="113" customFormat="1" ht="60" customHeight="1">
      <c r="A12" s="355" t="s">
        <v>256</v>
      </c>
      <c r="B12" s="356" t="s">
        <v>388</v>
      </c>
      <c r="C12" s="357"/>
      <c r="D12" s="358" t="s">
        <v>443</v>
      </c>
      <c r="E12" s="225" t="s">
        <v>390</v>
      </c>
      <c r="F12" s="359" t="s">
        <v>391</v>
      </c>
      <c r="G12" s="360" t="s">
        <v>392</v>
      </c>
      <c r="H12" s="359" t="s">
        <v>393</v>
      </c>
      <c r="I12" s="360" t="s">
        <v>394</v>
      </c>
      <c r="J12" s="359" t="s">
        <v>395</v>
      </c>
      <c r="K12" s="359" t="s">
        <v>396</v>
      </c>
      <c r="L12" s="361" t="s">
        <v>397</v>
      </c>
      <c r="M12" s="362" t="s">
        <v>398</v>
      </c>
      <c r="N12" s="363" t="s">
        <v>399</v>
      </c>
      <c r="O12" s="359" t="s">
        <v>400</v>
      </c>
      <c r="P12" s="359" t="s">
        <v>441</v>
      </c>
      <c r="Q12" s="364" t="s">
        <v>442</v>
      </c>
      <c r="R12" s="363" t="s">
        <v>389</v>
      </c>
      <c r="S12" s="361" t="s">
        <v>401</v>
      </c>
      <c r="T12" s="361" t="s">
        <v>397</v>
      </c>
      <c r="U12" s="361" t="s">
        <v>398</v>
      </c>
    </row>
    <row r="13" spans="1:23" s="113" customFormat="1">
      <c r="A13" s="302"/>
      <c r="B13" s="328" t="s">
        <v>402</v>
      </c>
      <c r="C13" s="329" t="s">
        <v>403</v>
      </c>
      <c r="D13" s="354"/>
      <c r="E13" s="303"/>
      <c r="F13" s="330"/>
      <c r="G13" s="331"/>
      <c r="H13" s="330"/>
      <c r="I13" s="331"/>
      <c r="J13" s="332"/>
      <c r="K13" s="332"/>
      <c r="L13" s="333"/>
      <c r="M13" s="334"/>
      <c r="N13" s="333"/>
      <c r="O13" s="332"/>
      <c r="P13" s="332"/>
      <c r="Q13" s="327"/>
      <c r="R13" s="333"/>
      <c r="S13" s="333"/>
      <c r="T13" s="333"/>
      <c r="U13" s="326"/>
    </row>
    <row r="14" spans="1:23" s="113" customFormat="1">
      <c r="A14" s="304">
        <v>1</v>
      </c>
      <c r="B14" s="305" t="s">
        <v>283</v>
      </c>
      <c r="C14" s="306"/>
      <c r="D14" s="306"/>
      <c r="E14" s="307"/>
      <c r="F14" s="307"/>
      <c r="G14" s="307"/>
      <c r="H14" s="307"/>
      <c r="I14" s="308"/>
      <c r="J14" s="307"/>
      <c r="K14" s="307"/>
      <c r="L14" s="307"/>
      <c r="M14" s="307"/>
      <c r="N14" s="309"/>
      <c r="O14" s="310"/>
      <c r="P14" s="310"/>
      <c r="Q14" s="310"/>
      <c r="R14" s="310"/>
      <c r="S14" s="310"/>
      <c r="T14" s="310"/>
      <c r="U14" s="311"/>
    </row>
    <row r="15" spans="1:23" s="316" customFormat="1" ht="11.5">
      <c r="A15" s="312" t="s">
        <v>404</v>
      </c>
      <c r="B15" s="1456"/>
      <c r="C15" s="1457"/>
      <c r="D15" s="351"/>
      <c r="E15" s="313"/>
      <c r="F15" s="313"/>
      <c r="G15" s="313"/>
      <c r="H15" s="313"/>
      <c r="I15" s="313"/>
      <c r="J15" s="313"/>
      <c r="K15" s="314"/>
      <c r="L15" s="313"/>
      <c r="M15" s="314">
        <f>L15*I15*G15</f>
        <v>0</v>
      </c>
      <c r="N15" s="314"/>
      <c r="O15" s="313"/>
      <c r="P15" s="315"/>
      <c r="Q15" s="315"/>
      <c r="R15" s="315"/>
      <c r="S15" s="315"/>
      <c r="T15" s="315"/>
      <c r="U15" s="315">
        <f>T15*S15*R15</f>
        <v>0</v>
      </c>
    </row>
    <row r="16" spans="1:23" s="316" customFormat="1" ht="11.5">
      <c r="A16" s="312" t="s">
        <v>407</v>
      </c>
      <c r="B16" s="1456"/>
      <c r="C16" s="1456"/>
      <c r="D16" s="350"/>
      <c r="E16" s="314"/>
      <c r="F16" s="313"/>
      <c r="G16" s="313"/>
      <c r="H16" s="313"/>
      <c r="I16" s="313"/>
      <c r="J16" s="313"/>
      <c r="K16" s="314"/>
      <c r="L16" s="313"/>
      <c r="M16" s="314">
        <f t="shared" ref="M16:M31" si="0">L16*I16*G16</f>
        <v>0</v>
      </c>
      <c r="N16" s="314"/>
      <c r="O16" s="313"/>
      <c r="P16" s="315"/>
      <c r="Q16" s="315"/>
      <c r="R16" s="315"/>
      <c r="S16" s="315"/>
      <c r="T16" s="315"/>
      <c r="U16" s="315">
        <f t="shared" ref="U16:U41" si="1">T16*S16*R16</f>
        <v>0</v>
      </c>
    </row>
    <row r="17" spans="1:21" s="316" customFormat="1" ht="11.5">
      <c r="A17" s="312"/>
      <c r="B17" s="1456"/>
      <c r="C17" s="1456"/>
      <c r="D17" s="350"/>
      <c r="E17" s="313"/>
      <c r="F17" s="313"/>
      <c r="G17" s="313"/>
      <c r="H17" s="313"/>
      <c r="I17" s="313"/>
      <c r="J17" s="313"/>
      <c r="K17" s="314"/>
      <c r="L17" s="313"/>
      <c r="M17" s="314">
        <f t="shared" si="0"/>
        <v>0</v>
      </c>
      <c r="N17" s="314"/>
      <c r="O17" s="313"/>
      <c r="P17" s="315"/>
      <c r="Q17" s="315"/>
      <c r="R17" s="315"/>
      <c r="S17" s="315"/>
      <c r="T17" s="315"/>
      <c r="U17" s="315">
        <f t="shared" si="1"/>
        <v>0</v>
      </c>
    </row>
    <row r="18" spans="1:21" s="316" customFormat="1" ht="11.5">
      <c r="A18" s="312"/>
      <c r="B18" s="1456"/>
      <c r="C18" s="1456"/>
      <c r="D18" s="350"/>
      <c r="E18" s="313"/>
      <c r="F18" s="313"/>
      <c r="G18" s="313"/>
      <c r="H18" s="313"/>
      <c r="I18" s="313"/>
      <c r="J18" s="313"/>
      <c r="K18" s="314"/>
      <c r="L18" s="313"/>
      <c r="M18" s="314">
        <f t="shared" si="0"/>
        <v>0</v>
      </c>
      <c r="N18" s="314"/>
      <c r="O18" s="313"/>
      <c r="P18" s="315"/>
      <c r="Q18" s="315"/>
      <c r="R18" s="315"/>
      <c r="S18" s="315"/>
      <c r="T18" s="315"/>
      <c r="U18" s="315">
        <f t="shared" si="1"/>
        <v>0</v>
      </c>
    </row>
    <row r="19" spans="1:21" s="316" customFormat="1" ht="11.5">
      <c r="A19" s="312"/>
      <c r="B19" s="1456"/>
      <c r="C19" s="1456"/>
      <c r="D19" s="350"/>
      <c r="E19" s="313"/>
      <c r="F19" s="313"/>
      <c r="G19" s="313"/>
      <c r="H19" s="313"/>
      <c r="I19" s="313"/>
      <c r="J19" s="313"/>
      <c r="K19" s="314"/>
      <c r="L19" s="313"/>
      <c r="M19" s="314">
        <f t="shared" si="0"/>
        <v>0</v>
      </c>
      <c r="N19" s="314"/>
      <c r="O19" s="313"/>
      <c r="P19" s="315"/>
      <c r="Q19" s="315"/>
      <c r="R19" s="315"/>
      <c r="S19" s="315"/>
      <c r="T19" s="315"/>
      <c r="U19" s="315">
        <f t="shared" si="1"/>
        <v>0</v>
      </c>
    </row>
    <row r="20" spans="1:21" s="319" customFormat="1" ht="11.5">
      <c r="A20" s="317"/>
      <c r="B20" s="1487"/>
      <c r="C20" s="1487"/>
      <c r="D20" s="353"/>
      <c r="E20" s="314"/>
      <c r="F20" s="313"/>
      <c r="G20" s="313"/>
      <c r="H20" s="313"/>
      <c r="I20" s="313"/>
      <c r="J20" s="313"/>
      <c r="K20" s="314"/>
      <c r="L20" s="313"/>
      <c r="M20" s="314">
        <f t="shared" si="0"/>
        <v>0</v>
      </c>
      <c r="N20" s="314"/>
      <c r="O20" s="313"/>
      <c r="P20" s="318"/>
      <c r="Q20" s="318"/>
      <c r="R20" s="318"/>
      <c r="S20" s="318"/>
      <c r="T20" s="318"/>
      <c r="U20" s="315">
        <f t="shared" si="1"/>
        <v>0</v>
      </c>
    </row>
    <row r="21" spans="1:21" s="319" customFormat="1" ht="11.5">
      <c r="A21" s="317"/>
      <c r="B21" s="1455"/>
      <c r="C21" s="1455"/>
      <c r="D21" s="348"/>
      <c r="E21" s="314"/>
      <c r="F21" s="313"/>
      <c r="G21" s="313"/>
      <c r="H21" s="313"/>
      <c r="I21" s="313"/>
      <c r="J21" s="313"/>
      <c r="K21" s="314"/>
      <c r="L21" s="313"/>
      <c r="M21" s="314">
        <f t="shared" si="0"/>
        <v>0</v>
      </c>
      <c r="N21" s="314"/>
      <c r="O21" s="313"/>
      <c r="P21" s="318"/>
      <c r="Q21" s="318"/>
      <c r="R21" s="318"/>
      <c r="S21" s="318"/>
      <c r="T21" s="318"/>
      <c r="U21" s="315">
        <f t="shared" si="1"/>
        <v>0</v>
      </c>
    </row>
    <row r="22" spans="1:21" s="319" customFormat="1" ht="11.5">
      <c r="A22" s="317"/>
      <c r="B22" s="1456"/>
      <c r="C22" s="1456"/>
      <c r="D22" s="350"/>
      <c r="E22" s="314"/>
      <c r="F22" s="313"/>
      <c r="G22" s="313"/>
      <c r="H22" s="313"/>
      <c r="I22" s="313"/>
      <c r="J22" s="313"/>
      <c r="K22" s="314"/>
      <c r="L22" s="313"/>
      <c r="M22" s="314">
        <f t="shared" si="0"/>
        <v>0</v>
      </c>
      <c r="N22" s="314"/>
      <c r="O22" s="313"/>
      <c r="P22" s="318"/>
      <c r="Q22" s="318"/>
      <c r="R22" s="318"/>
      <c r="S22" s="318"/>
      <c r="T22" s="318"/>
      <c r="U22" s="315">
        <f t="shared" si="1"/>
        <v>0</v>
      </c>
    </row>
    <row r="23" spans="1:21" s="319" customFormat="1" ht="11.5">
      <c r="A23" s="317"/>
      <c r="B23" s="1455"/>
      <c r="C23" s="1455"/>
      <c r="D23" s="348"/>
      <c r="E23" s="314"/>
      <c r="F23" s="313"/>
      <c r="G23" s="313"/>
      <c r="H23" s="313"/>
      <c r="I23" s="313"/>
      <c r="J23" s="313"/>
      <c r="K23" s="314"/>
      <c r="L23" s="313"/>
      <c r="M23" s="314">
        <f t="shared" si="0"/>
        <v>0</v>
      </c>
      <c r="N23" s="314"/>
      <c r="O23" s="313"/>
      <c r="P23" s="318"/>
      <c r="Q23" s="318"/>
      <c r="R23" s="318"/>
      <c r="S23" s="318"/>
      <c r="T23" s="318"/>
      <c r="U23" s="315">
        <f t="shared" si="1"/>
        <v>0</v>
      </c>
    </row>
    <row r="24" spans="1:21" s="319" customFormat="1" ht="11.5">
      <c r="A24" s="317"/>
      <c r="B24" s="1456"/>
      <c r="C24" s="1456"/>
      <c r="D24" s="350"/>
      <c r="E24" s="314"/>
      <c r="F24" s="313"/>
      <c r="G24" s="313"/>
      <c r="H24" s="313"/>
      <c r="I24" s="322"/>
      <c r="J24" s="313"/>
      <c r="K24" s="313"/>
      <c r="L24" s="313"/>
      <c r="M24" s="314">
        <f t="shared" si="0"/>
        <v>0</v>
      </c>
      <c r="N24" s="314"/>
      <c r="O24" s="313"/>
      <c r="P24" s="318"/>
      <c r="Q24" s="318"/>
      <c r="R24" s="318"/>
      <c r="S24" s="318"/>
      <c r="T24" s="318"/>
      <c r="U24" s="315">
        <f t="shared" si="1"/>
        <v>0</v>
      </c>
    </row>
    <row r="25" spans="1:21" s="319" customFormat="1" ht="11.5">
      <c r="A25" s="317"/>
      <c r="B25" s="1455"/>
      <c r="C25" s="1455"/>
      <c r="D25" s="348"/>
      <c r="E25" s="314"/>
      <c r="F25" s="314"/>
      <c r="G25" s="314"/>
      <c r="H25" s="313"/>
      <c r="I25" s="315"/>
      <c r="J25" s="313"/>
      <c r="K25" s="313"/>
      <c r="L25" s="313"/>
      <c r="M25" s="314">
        <f t="shared" si="0"/>
        <v>0</v>
      </c>
      <c r="N25" s="314"/>
      <c r="O25" s="313"/>
      <c r="P25" s="318"/>
      <c r="Q25" s="318"/>
      <c r="R25" s="318"/>
      <c r="S25" s="318"/>
      <c r="T25" s="318"/>
      <c r="U25" s="315">
        <f t="shared" si="1"/>
        <v>0</v>
      </c>
    </row>
    <row r="26" spans="1:21" s="319" customFormat="1" ht="11.5">
      <c r="A26" s="317"/>
      <c r="B26" s="1486"/>
      <c r="C26" s="1486"/>
      <c r="D26" s="352"/>
      <c r="E26" s="314"/>
      <c r="F26" s="314"/>
      <c r="G26" s="314"/>
      <c r="H26" s="314"/>
      <c r="I26" s="315"/>
      <c r="J26" s="313"/>
      <c r="K26" s="313"/>
      <c r="L26" s="313"/>
      <c r="M26" s="314">
        <f t="shared" si="0"/>
        <v>0</v>
      </c>
      <c r="N26" s="314"/>
      <c r="O26" s="313"/>
      <c r="P26" s="318"/>
      <c r="Q26" s="318"/>
      <c r="R26" s="318"/>
      <c r="S26" s="318"/>
      <c r="T26" s="318"/>
      <c r="U26" s="315">
        <f t="shared" si="1"/>
        <v>0</v>
      </c>
    </row>
    <row r="27" spans="1:21" s="319" customFormat="1" ht="11.5">
      <c r="A27" s="317"/>
      <c r="B27" s="1455"/>
      <c r="C27" s="1455"/>
      <c r="D27" s="348"/>
      <c r="E27" s="314"/>
      <c r="F27" s="314"/>
      <c r="G27" s="314"/>
      <c r="H27" s="313"/>
      <c r="I27" s="315"/>
      <c r="J27" s="313"/>
      <c r="K27" s="313"/>
      <c r="L27" s="313"/>
      <c r="M27" s="314">
        <f t="shared" si="0"/>
        <v>0</v>
      </c>
      <c r="N27" s="314"/>
      <c r="O27" s="313"/>
      <c r="P27" s="318"/>
      <c r="Q27" s="318"/>
      <c r="R27" s="318"/>
      <c r="S27" s="318"/>
      <c r="T27" s="318"/>
      <c r="U27" s="315">
        <f t="shared" si="1"/>
        <v>0</v>
      </c>
    </row>
    <row r="28" spans="1:21" s="319" customFormat="1" ht="11.5">
      <c r="A28" s="317"/>
      <c r="B28" s="1455"/>
      <c r="C28" s="1455"/>
      <c r="D28" s="348"/>
      <c r="E28" s="314"/>
      <c r="F28" s="314"/>
      <c r="G28" s="314"/>
      <c r="H28" s="313"/>
      <c r="I28" s="315"/>
      <c r="J28" s="313"/>
      <c r="K28" s="313"/>
      <c r="L28" s="313"/>
      <c r="M28" s="314">
        <f t="shared" si="0"/>
        <v>0</v>
      </c>
      <c r="N28" s="314"/>
      <c r="O28" s="313"/>
      <c r="P28" s="318"/>
      <c r="Q28" s="318"/>
      <c r="R28" s="318"/>
      <c r="S28" s="318"/>
      <c r="T28" s="318"/>
      <c r="U28" s="315">
        <f t="shared" si="1"/>
        <v>0</v>
      </c>
    </row>
    <row r="29" spans="1:21" s="319" customFormat="1" ht="11.5">
      <c r="A29" s="317"/>
      <c r="B29" s="1470"/>
      <c r="C29" s="1470"/>
      <c r="D29" s="349"/>
      <c r="E29" s="314"/>
      <c r="F29" s="314"/>
      <c r="G29" s="314"/>
      <c r="H29" s="313"/>
      <c r="I29" s="315"/>
      <c r="J29" s="313"/>
      <c r="K29" s="313"/>
      <c r="L29" s="313"/>
      <c r="M29" s="314">
        <f t="shared" si="0"/>
        <v>0</v>
      </c>
      <c r="N29" s="314"/>
      <c r="O29" s="313"/>
      <c r="P29" s="318"/>
      <c r="Q29" s="318"/>
      <c r="R29" s="318"/>
      <c r="S29" s="318"/>
      <c r="T29" s="318"/>
      <c r="U29" s="315">
        <f t="shared" si="1"/>
        <v>0</v>
      </c>
    </row>
    <row r="30" spans="1:21" s="319" customFormat="1" ht="11.5">
      <c r="A30" s="317"/>
      <c r="B30" s="1455"/>
      <c r="C30" s="1455"/>
      <c r="D30" s="348"/>
      <c r="E30" s="314"/>
      <c r="F30" s="314"/>
      <c r="G30" s="314"/>
      <c r="H30" s="313"/>
      <c r="I30" s="315"/>
      <c r="J30" s="313"/>
      <c r="K30" s="313"/>
      <c r="L30" s="313"/>
      <c r="M30" s="314">
        <f t="shared" si="0"/>
        <v>0</v>
      </c>
      <c r="N30" s="314"/>
      <c r="O30" s="313"/>
      <c r="P30" s="318"/>
      <c r="Q30" s="318"/>
      <c r="R30" s="318"/>
      <c r="S30" s="318"/>
      <c r="T30" s="318"/>
      <c r="U30" s="315">
        <f t="shared" si="1"/>
        <v>0</v>
      </c>
    </row>
    <row r="31" spans="1:21" s="319" customFormat="1" ht="11.5">
      <c r="A31" s="317"/>
      <c r="B31" s="1456"/>
      <c r="C31" s="1456"/>
      <c r="D31" s="350"/>
      <c r="E31" s="313"/>
      <c r="F31" s="313"/>
      <c r="G31" s="313"/>
      <c r="H31" s="314"/>
      <c r="I31" s="315"/>
      <c r="J31" s="313"/>
      <c r="K31" s="313"/>
      <c r="L31" s="313"/>
      <c r="M31" s="314">
        <f t="shared" si="0"/>
        <v>0</v>
      </c>
      <c r="N31" s="314"/>
      <c r="O31" s="314"/>
      <c r="P31" s="318"/>
      <c r="Q31" s="318"/>
      <c r="R31" s="318"/>
      <c r="S31" s="318"/>
      <c r="T31" s="318"/>
      <c r="U31" s="315">
        <f t="shared" si="1"/>
        <v>0</v>
      </c>
    </row>
    <row r="32" spans="1:21" s="113" customFormat="1">
      <c r="A32" s="304">
        <v>2</v>
      </c>
      <c r="B32" s="305" t="s">
        <v>283</v>
      </c>
      <c r="C32" s="306"/>
      <c r="D32" s="306"/>
      <c r="E32" s="307"/>
      <c r="F32" s="307"/>
      <c r="G32" s="307"/>
      <c r="H32" s="307"/>
      <c r="I32" s="308"/>
      <c r="J32" s="307"/>
      <c r="K32" s="307"/>
      <c r="L32" s="307"/>
      <c r="M32" s="307"/>
      <c r="N32" s="309"/>
      <c r="O32" s="310"/>
      <c r="P32" s="310"/>
      <c r="Q32" s="310"/>
      <c r="R32" s="310"/>
      <c r="S32" s="310"/>
      <c r="T32" s="310"/>
      <c r="U32" s="311"/>
    </row>
    <row r="33" spans="1:21" s="319" customFormat="1" ht="11.5">
      <c r="A33" s="317" t="s">
        <v>405</v>
      </c>
      <c r="B33" s="1455"/>
      <c r="C33" s="1455"/>
      <c r="D33" s="348"/>
      <c r="E33" s="314"/>
      <c r="F33" s="314"/>
      <c r="G33" s="314"/>
      <c r="H33" s="313"/>
      <c r="I33" s="315"/>
      <c r="J33" s="313"/>
      <c r="K33" s="313"/>
      <c r="L33" s="313"/>
      <c r="M33" s="314">
        <f t="shared" ref="M33:M41" si="2">L33*I33*G33</f>
        <v>0</v>
      </c>
      <c r="N33" s="314"/>
      <c r="O33" s="314"/>
      <c r="P33" s="318"/>
      <c r="Q33" s="318"/>
      <c r="R33" s="318"/>
      <c r="S33" s="318"/>
      <c r="T33" s="318"/>
      <c r="U33" s="315">
        <f t="shared" si="1"/>
        <v>0</v>
      </c>
    </row>
    <row r="34" spans="1:21" s="319" customFormat="1" ht="11.5">
      <c r="A34" s="317" t="s">
        <v>406</v>
      </c>
      <c r="B34" s="1455"/>
      <c r="C34" s="1455"/>
      <c r="D34" s="348"/>
      <c r="E34" s="314"/>
      <c r="F34" s="314"/>
      <c r="G34" s="314"/>
      <c r="H34" s="313"/>
      <c r="I34" s="315"/>
      <c r="J34" s="313"/>
      <c r="K34" s="313"/>
      <c r="L34" s="313"/>
      <c r="M34" s="314">
        <f t="shared" si="2"/>
        <v>0</v>
      </c>
      <c r="N34" s="314"/>
      <c r="O34" s="314"/>
      <c r="P34" s="318"/>
      <c r="Q34" s="318"/>
      <c r="R34" s="318"/>
      <c r="S34" s="318"/>
      <c r="T34" s="318"/>
      <c r="U34" s="315">
        <f t="shared" si="1"/>
        <v>0</v>
      </c>
    </row>
    <row r="35" spans="1:21" s="319" customFormat="1" ht="11.5">
      <c r="A35" s="317"/>
      <c r="B35" s="1455"/>
      <c r="C35" s="1455"/>
      <c r="D35" s="348"/>
      <c r="E35" s="314"/>
      <c r="F35" s="314"/>
      <c r="G35" s="314"/>
      <c r="H35" s="313"/>
      <c r="I35" s="315"/>
      <c r="J35" s="313"/>
      <c r="K35" s="313"/>
      <c r="L35" s="313"/>
      <c r="M35" s="314">
        <f t="shared" si="2"/>
        <v>0</v>
      </c>
      <c r="N35" s="314"/>
      <c r="O35" s="314"/>
      <c r="P35" s="318"/>
      <c r="Q35" s="318"/>
      <c r="R35" s="318"/>
      <c r="S35" s="318"/>
      <c r="T35" s="318"/>
      <c r="U35" s="315">
        <f t="shared" si="1"/>
        <v>0</v>
      </c>
    </row>
    <row r="36" spans="1:21" s="319" customFormat="1" ht="11.5">
      <c r="A36" s="317"/>
      <c r="B36" s="1486"/>
      <c r="C36" s="1486"/>
      <c r="D36" s="352"/>
      <c r="E36" s="314"/>
      <c r="F36" s="314"/>
      <c r="G36" s="314"/>
      <c r="H36" s="314"/>
      <c r="I36" s="315"/>
      <c r="J36" s="313"/>
      <c r="K36" s="313"/>
      <c r="L36" s="313"/>
      <c r="M36" s="314">
        <f t="shared" si="2"/>
        <v>0</v>
      </c>
      <c r="N36" s="314"/>
      <c r="O36" s="314"/>
      <c r="P36" s="318"/>
      <c r="Q36" s="318"/>
      <c r="R36" s="318"/>
      <c r="S36" s="318"/>
      <c r="T36" s="318"/>
      <c r="U36" s="315">
        <f t="shared" si="1"/>
        <v>0</v>
      </c>
    </row>
    <row r="37" spans="1:21" s="319" customFormat="1" ht="11.5">
      <c r="A37" s="317"/>
      <c r="B37" s="1455"/>
      <c r="C37" s="1455"/>
      <c r="D37" s="348"/>
      <c r="E37" s="314"/>
      <c r="F37" s="314"/>
      <c r="G37" s="314"/>
      <c r="H37" s="313"/>
      <c r="I37" s="315"/>
      <c r="J37" s="313"/>
      <c r="K37" s="313"/>
      <c r="L37" s="313"/>
      <c r="M37" s="314">
        <f t="shared" si="2"/>
        <v>0</v>
      </c>
      <c r="N37" s="314"/>
      <c r="O37" s="314"/>
      <c r="P37" s="318"/>
      <c r="Q37" s="318"/>
      <c r="R37" s="318"/>
      <c r="S37" s="318"/>
      <c r="T37" s="318"/>
      <c r="U37" s="315">
        <f t="shared" si="1"/>
        <v>0</v>
      </c>
    </row>
    <row r="38" spans="1:21" s="319" customFormat="1" ht="11.5">
      <c r="A38" s="317"/>
      <c r="B38" s="1455"/>
      <c r="C38" s="1455"/>
      <c r="D38" s="348"/>
      <c r="E38" s="314"/>
      <c r="F38" s="314"/>
      <c r="G38" s="314"/>
      <c r="H38" s="313"/>
      <c r="I38" s="315"/>
      <c r="J38" s="313"/>
      <c r="K38" s="313"/>
      <c r="L38" s="313"/>
      <c r="M38" s="314">
        <f t="shared" si="2"/>
        <v>0</v>
      </c>
      <c r="N38" s="314"/>
      <c r="O38" s="314"/>
      <c r="P38" s="318"/>
      <c r="Q38" s="318"/>
      <c r="R38" s="318"/>
      <c r="S38" s="318"/>
      <c r="T38" s="318"/>
      <c r="U38" s="315">
        <f t="shared" si="1"/>
        <v>0</v>
      </c>
    </row>
    <row r="39" spans="1:21" s="319" customFormat="1" ht="11.5">
      <c r="A39" s="317"/>
      <c r="B39" s="1470"/>
      <c r="C39" s="1470"/>
      <c r="D39" s="349"/>
      <c r="E39" s="314"/>
      <c r="F39" s="314"/>
      <c r="G39" s="314"/>
      <c r="H39" s="313"/>
      <c r="I39" s="315"/>
      <c r="J39" s="313"/>
      <c r="K39" s="313"/>
      <c r="L39" s="313"/>
      <c r="M39" s="314">
        <f t="shared" si="2"/>
        <v>0</v>
      </c>
      <c r="N39" s="314"/>
      <c r="O39" s="314"/>
      <c r="P39" s="318"/>
      <c r="Q39" s="318"/>
      <c r="R39" s="318"/>
      <c r="S39" s="318"/>
      <c r="T39" s="318"/>
      <c r="U39" s="315">
        <f t="shared" si="1"/>
        <v>0</v>
      </c>
    </row>
    <row r="40" spans="1:21" s="319" customFormat="1" ht="11.5">
      <c r="A40" s="317"/>
      <c r="B40" s="1455"/>
      <c r="C40" s="1455"/>
      <c r="D40" s="348"/>
      <c r="E40" s="314"/>
      <c r="F40" s="314"/>
      <c r="G40" s="314"/>
      <c r="H40" s="313"/>
      <c r="I40" s="315"/>
      <c r="J40" s="313"/>
      <c r="K40" s="313"/>
      <c r="L40" s="313"/>
      <c r="M40" s="314">
        <f t="shared" si="2"/>
        <v>0</v>
      </c>
      <c r="N40" s="314"/>
      <c r="O40" s="314"/>
      <c r="P40" s="318"/>
      <c r="Q40" s="318"/>
      <c r="R40" s="318"/>
      <c r="S40" s="318"/>
      <c r="T40" s="318"/>
      <c r="U40" s="315">
        <f t="shared" si="1"/>
        <v>0</v>
      </c>
    </row>
    <row r="41" spans="1:21" s="319" customFormat="1" ht="11.5">
      <c r="A41" s="317"/>
      <c r="B41" s="1456"/>
      <c r="C41" s="1456"/>
      <c r="D41" s="350"/>
      <c r="E41" s="313"/>
      <c r="F41" s="313"/>
      <c r="G41" s="313"/>
      <c r="H41" s="314"/>
      <c r="I41" s="315"/>
      <c r="J41" s="313"/>
      <c r="K41" s="313"/>
      <c r="L41" s="313"/>
      <c r="M41" s="314">
        <f t="shared" si="2"/>
        <v>0</v>
      </c>
      <c r="N41" s="314"/>
      <c r="O41" s="314"/>
      <c r="P41" s="318"/>
      <c r="Q41" s="318"/>
      <c r="R41" s="318"/>
      <c r="S41" s="318"/>
      <c r="T41" s="318"/>
      <c r="U41" s="315">
        <f t="shared" si="1"/>
        <v>0</v>
      </c>
    </row>
  </sheetData>
  <sheetProtection algorithmName="SHA-512" hashValue="dMPmLlOsAH+VesVgRnBlTWK50g5E1pXzCTmMFIdgzRFA1JT4+XC1WSyKTxWf3iUFWxi+3BaLMSXSTvK8bry8Gw==" saltValue="KijQXGkeyHwuvkkcThfOdw==" spinCount="100000" sheet="1" objects="1" scenarios="1" formatRows="0" insertRows="0" deleteRows="0" selectLockedCells="1"/>
  <mergeCells count="60">
    <mergeCell ref="A4:E4"/>
    <mergeCell ref="F4:H4"/>
    <mergeCell ref="A1:M1"/>
    <mergeCell ref="F2:H2"/>
    <mergeCell ref="I2:L2"/>
    <mergeCell ref="C3:H3"/>
    <mergeCell ref="I3:L3"/>
    <mergeCell ref="B2:D2"/>
    <mergeCell ref="A5:E5"/>
    <mergeCell ref="F5:H5"/>
    <mergeCell ref="I5:L5"/>
    <mergeCell ref="A6:H6"/>
    <mergeCell ref="I6:L6"/>
    <mergeCell ref="B19:C19"/>
    <mergeCell ref="B20:C20"/>
    <mergeCell ref="I7:L7"/>
    <mergeCell ref="A8:E8"/>
    <mergeCell ref="F8:H8"/>
    <mergeCell ref="I8:L8"/>
    <mergeCell ref="B39:C39"/>
    <mergeCell ref="B40:C40"/>
    <mergeCell ref="B41:C41"/>
    <mergeCell ref="Q2:U2"/>
    <mergeCell ref="Q3:U3"/>
    <mergeCell ref="M3:O3"/>
    <mergeCell ref="M5:P5"/>
    <mergeCell ref="M7:P7"/>
    <mergeCell ref="M6:P6"/>
    <mergeCell ref="Q5:U5"/>
    <mergeCell ref="Q6:U6"/>
    <mergeCell ref="Q7:U7"/>
    <mergeCell ref="B36:C36"/>
    <mergeCell ref="B24:C24"/>
    <mergeCell ref="B25:C25"/>
    <mergeCell ref="B26:C26"/>
    <mergeCell ref="B38:C38"/>
    <mergeCell ref="B27:C27"/>
    <mergeCell ref="B28:C28"/>
    <mergeCell ref="B29:C29"/>
    <mergeCell ref="B30:C30"/>
    <mergeCell ref="B31:C31"/>
    <mergeCell ref="B33:C33"/>
    <mergeCell ref="B34:C34"/>
    <mergeCell ref="B35:C35"/>
    <mergeCell ref="P1:U1"/>
    <mergeCell ref="Q8:U8"/>
    <mergeCell ref="I4:U4"/>
    <mergeCell ref="M8:P8"/>
    <mergeCell ref="B37:C37"/>
    <mergeCell ref="B23:C23"/>
    <mergeCell ref="B15:C15"/>
    <mergeCell ref="B16:C16"/>
    <mergeCell ref="B21:C21"/>
    <mergeCell ref="B22:C22"/>
    <mergeCell ref="F9:H9"/>
    <mergeCell ref="A10:B11"/>
    <mergeCell ref="A7:H7"/>
    <mergeCell ref="B17:C17"/>
    <mergeCell ref="A9:E9"/>
    <mergeCell ref="B18:C18"/>
  </mergeCells>
  <conditionalFormatting sqref="M15:M41">
    <cfRule type="cellIs" dxfId="4" priority="6" operator="greaterThan">
      <formula>0</formula>
    </cfRule>
  </conditionalFormatting>
  <conditionalFormatting sqref="U15:U31">
    <cfRule type="cellIs" dxfId="2" priority="4" operator="greaterThan">
      <formula>0</formula>
    </cfRule>
  </conditionalFormatting>
  <conditionalFormatting sqref="U33:U41">
    <cfRule type="cellIs" dxfId="0" priority="2" operator="greaterThan">
      <formula>0</formula>
    </cfRule>
  </conditionalFormatting>
  <printOptions horizontalCentered="1"/>
  <pageMargins left="0.25" right="0.25" top="0.75" bottom="0.75" header="0.3" footer="0.3"/>
  <pageSetup paperSize="3" scale="75" orientation="landscape" r:id="rId1"/>
  <headerFooter>
    <oddFooter>&amp;L&amp;9&amp;F&amp;C&amp;9Page &amp;P of &amp;N&amp;R&amp;9&amp;A</oddFooter>
  </headerFooter>
  <drawing r:id="rId2"/>
  <legacyDrawing r:id="rId3"/>
  <controls>
    <mc:AlternateContent xmlns:mc="http://schemas.openxmlformats.org/markup-compatibility/2006">
      <mc:Choice Requires="x14">
        <control shapeId="23563" r:id="rId4" name="CheckBox1">
          <controlPr defaultSize="0" r:id="rId5">
            <anchor moveWithCells="1">
              <from>
                <xdr:col>0</xdr:col>
                <xdr:colOff>247650</xdr:colOff>
                <xdr:row>1</xdr:row>
                <xdr:rowOff>31750</xdr:rowOff>
              </from>
              <to>
                <xdr:col>0</xdr:col>
                <xdr:colOff>450850</xdr:colOff>
                <xdr:row>2</xdr:row>
                <xdr:rowOff>76200</xdr:rowOff>
              </to>
            </anchor>
          </controlPr>
        </control>
      </mc:Choice>
      <mc:Fallback>
        <control shapeId="23563" r:id="rId4" name="CheckBox1"/>
      </mc:Fallback>
    </mc:AlternateContent>
    <mc:AlternateContent xmlns:mc="http://schemas.openxmlformats.org/markup-compatibility/2006">
      <mc:Choice Requires="x14">
        <control shapeId="23564" r:id="rId6" name="CheckBox2">
          <controlPr defaultSize="0" r:id="rId5">
            <anchor moveWithCells="1">
              <from>
                <xdr:col>4</xdr:col>
                <xdr:colOff>990600</xdr:colOff>
                <xdr:row>1</xdr:row>
                <xdr:rowOff>31750</xdr:rowOff>
              </from>
              <to>
                <xdr:col>4</xdr:col>
                <xdr:colOff>1193800</xdr:colOff>
                <xdr:row>2</xdr:row>
                <xdr:rowOff>76200</xdr:rowOff>
              </to>
            </anchor>
          </controlPr>
        </control>
      </mc:Choice>
      <mc:Fallback>
        <control shapeId="23564" r:id="rId6" name="CheckBox2"/>
      </mc:Fallback>
    </mc:AlternateContent>
  </controls>
  <extLst>
    <ext xmlns:x14="http://schemas.microsoft.com/office/spreadsheetml/2009/9/main" uri="{78C0D931-6437-407d-A8EE-F0AAD7539E65}">
      <x14:conditionalFormattings>
        <x14:conditionalFormatting xmlns:xm="http://schemas.microsoft.com/office/excel/2006/main">
          <x14:cfRule type="expression" priority="5" stopIfTrue="1" id="{1B994DC2-B9AC-42A6-A356-2964420021D2}">
            <xm:f>$L15&gt;=INDEX('22.0 PFMEA Ratings'!$J$11:$T$21,MATCH(I15,'22.0 PFMEA Ratings'!$J$11:$J$21),MATCH(G15,'22.0 PFMEA Ratings'!$J$11:$T$11))</xm:f>
            <x14:dxf>
              <font>
                <b/>
                <i val="0"/>
                <color theme="0"/>
              </font>
              <fill>
                <patternFill>
                  <bgColor rgb="FFFF0000"/>
                </patternFill>
              </fill>
            </x14:dxf>
          </x14:cfRule>
          <xm:sqref>M15:M41</xm:sqref>
        </x14:conditionalFormatting>
        <x14:conditionalFormatting xmlns:xm="http://schemas.microsoft.com/office/excel/2006/main">
          <x14:cfRule type="expression" priority="3" stopIfTrue="1" id="{DE6FD1EC-8130-42C6-B6A6-B941449790BA}">
            <xm:f>$T15&gt;=INDEX('22.0 PFMEA Ratings'!$J$11:$T$21,MATCH(S15,'22.0 PFMEA Ratings'!$J$11:$J$21),MATCH(R15,'22.0 PFMEA Ratings'!$J$11:$T$11))</xm:f>
            <x14:dxf>
              <font>
                <b/>
                <i val="0"/>
                <color theme="0"/>
              </font>
              <fill>
                <patternFill>
                  <bgColor rgb="FFFF0000"/>
                </patternFill>
              </fill>
            </x14:dxf>
          </x14:cfRule>
          <xm:sqref>U15:U31</xm:sqref>
        </x14:conditionalFormatting>
        <x14:conditionalFormatting xmlns:xm="http://schemas.microsoft.com/office/excel/2006/main">
          <x14:cfRule type="expression" priority="1" stopIfTrue="1" id="{DB1C0FC5-249B-4E83-A60F-C8F61B4FB7CB}">
            <xm:f>$T33&gt;=INDEX('22.0 PFMEA Ratings'!$J$11:$T$21,MATCH(S33,'22.0 PFMEA Ratings'!$J$11:$J$21),MATCH(R33,'22.0 PFMEA Ratings'!$J$11:$T$11))</xm:f>
            <x14:dxf>
              <font>
                <b/>
                <i val="0"/>
                <color theme="0"/>
              </font>
              <fill>
                <patternFill>
                  <bgColor rgb="FFFF0000"/>
                </patternFill>
              </fill>
            </x14:dxf>
          </x14:cfRule>
          <xm:sqref>U33:U41</xm:sqref>
        </x14:conditionalFormatting>
      </x14:conditionalFormatting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00B0F0"/>
  </sheetPr>
  <dimension ref="A1:U47"/>
  <sheetViews>
    <sheetView zoomScale="90" zoomScaleNormal="90" workbookViewId="0">
      <selection activeCell="A4" sqref="A4:U4"/>
    </sheetView>
  </sheetViews>
  <sheetFormatPr defaultRowHeight="14.5"/>
  <cols>
    <col min="1" max="1" width="19.7265625" customWidth="1"/>
    <col min="2" max="2" width="15.453125" customWidth="1"/>
    <col min="3" max="3" width="30.453125" customWidth="1"/>
    <col min="4" max="4" width="26.453125" customWidth="1"/>
    <col min="5" max="5" width="14.453125" customWidth="1"/>
    <col min="6" max="6" width="37.1796875" customWidth="1"/>
    <col min="7" max="7" width="22.7265625" customWidth="1"/>
    <col min="8" max="8" width="13.1796875" customWidth="1"/>
    <col min="9" max="9" width="8.54296875" customWidth="1"/>
    <col min="10" max="20" width="5" customWidth="1"/>
    <col min="21" max="21" width="3.453125" customWidth="1"/>
  </cols>
  <sheetData>
    <row r="1" spans="1:21">
      <c r="O1" s="239"/>
      <c r="P1" s="46"/>
      <c r="R1" s="240"/>
      <c r="S1" s="1429"/>
      <c r="T1" s="1429"/>
    </row>
    <row r="2" spans="1:21">
      <c r="O2" s="240"/>
      <c r="P2" s="1429"/>
      <c r="Q2" s="1429"/>
      <c r="R2" s="1429"/>
      <c r="S2" s="240"/>
      <c r="T2" s="241"/>
    </row>
    <row r="3" spans="1:21">
      <c r="O3" s="240"/>
      <c r="P3" s="242"/>
      <c r="Q3" s="242"/>
      <c r="R3" s="242"/>
      <c r="S3" s="240"/>
      <c r="T3" s="241"/>
    </row>
    <row r="4" spans="1:21" ht="18">
      <c r="A4" s="1537" t="s">
        <v>386</v>
      </c>
      <c r="B4" s="1537"/>
      <c r="C4" s="1537"/>
      <c r="D4" s="1537"/>
      <c r="E4" s="1537"/>
      <c r="F4" s="1537"/>
      <c r="G4" s="1537"/>
      <c r="H4" s="1537"/>
      <c r="I4" s="1537"/>
      <c r="J4" s="1537"/>
      <c r="K4" s="1537"/>
      <c r="L4" s="1537"/>
      <c r="M4" s="1537"/>
      <c r="N4" s="1537"/>
      <c r="O4" s="1537"/>
      <c r="P4" s="1537"/>
      <c r="Q4" s="1537"/>
      <c r="R4" s="1537"/>
      <c r="S4" s="1537"/>
      <c r="T4" s="1537"/>
      <c r="U4" s="1537"/>
    </row>
    <row r="5" spans="1:21">
      <c r="A5" s="235"/>
      <c r="O5" s="240"/>
      <c r="P5" s="242"/>
      <c r="Q5" s="242"/>
      <c r="R5" s="242"/>
      <c r="S5" s="240"/>
      <c r="T5" s="241"/>
    </row>
    <row r="6" spans="1:21">
      <c r="A6" s="243" t="s">
        <v>385</v>
      </c>
    </row>
    <row r="7" spans="1:21">
      <c r="A7" s="243"/>
    </row>
    <row r="8" spans="1:21">
      <c r="A8" s="235" t="s">
        <v>294</v>
      </c>
    </row>
    <row r="9" spans="1:21">
      <c r="A9" s="235"/>
    </row>
    <row r="10" spans="1:21">
      <c r="A10" s="235"/>
      <c r="J10" s="235" t="s">
        <v>295</v>
      </c>
    </row>
    <row r="11" spans="1:21">
      <c r="A11" s="235"/>
      <c r="J11" s="244" t="s">
        <v>296</v>
      </c>
      <c r="K11" s="244">
        <v>1</v>
      </c>
      <c r="L11" s="244">
        <v>2</v>
      </c>
      <c r="M11" s="244">
        <v>3</v>
      </c>
      <c r="N11" s="244">
        <v>4</v>
      </c>
      <c r="O11" s="244">
        <v>5</v>
      </c>
      <c r="P11" s="244">
        <v>6</v>
      </c>
      <c r="Q11" s="244">
        <v>7</v>
      </c>
      <c r="R11" s="244">
        <v>8</v>
      </c>
      <c r="S11" s="244">
        <v>9</v>
      </c>
      <c r="T11" s="244">
        <v>10</v>
      </c>
    </row>
    <row r="12" spans="1:21">
      <c r="A12" s="235"/>
      <c r="J12" s="244">
        <v>1</v>
      </c>
      <c r="K12" s="245">
        <v>11</v>
      </c>
      <c r="L12" s="245">
        <v>11</v>
      </c>
      <c r="M12" s="245">
        <v>11</v>
      </c>
      <c r="N12" s="245">
        <v>11</v>
      </c>
      <c r="O12" s="245">
        <v>11</v>
      </c>
      <c r="P12" s="245">
        <v>11</v>
      </c>
      <c r="Q12" s="245">
        <v>11</v>
      </c>
      <c r="R12" s="245">
        <v>11</v>
      </c>
      <c r="S12" s="246">
        <v>0</v>
      </c>
      <c r="T12" s="246">
        <v>0</v>
      </c>
    </row>
    <row r="13" spans="1:21">
      <c r="A13" s="235"/>
      <c r="J13" s="244">
        <v>2</v>
      </c>
      <c r="K13" s="245">
        <v>11</v>
      </c>
      <c r="L13" s="245">
        <v>11</v>
      </c>
      <c r="M13" s="245">
        <v>11</v>
      </c>
      <c r="N13" s="245">
        <v>11</v>
      </c>
      <c r="O13" s="245">
        <v>11</v>
      </c>
      <c r="P13" s="245">
        <v>11</v>
      </c>
      <c r="Q13" s="247">
        <v>10</v>
      </c>
      <c r="R13" s="247">
        <v>8</v>
      </c>
      <c r="S13" s="246">
        <v>0</v>
      </c>
      <c r="T13" s="246">
        <v>0</v>
      </c>
    </row>
    <row r="14" spans="1:21">
      <c r="A14" s="235"/>
      <c r="J14" s="244">
        <v>3</v>
      </c>
      <c r="K14" s="245">
        <v>11</v>
      </c>
      <c r="L14" s="245">
        <v>11</v>
      </c>
      <c r="M14" s="245">
        <v>11</v>
      </c>
      <c r="N14" s="245">
        <v>11</v>
      </c>
      <c r="O14" s="247">
        <v>10</v>
      </c>
      <c r="P14" s="247">
        <v>7</v>
      </c>
      <c r="Q14" s="247">
        <v>6</v>
      </c>
      <c r="R14" s="247">
        <v>5</v>
      </c>
      <c r="S14" s="246">
        <v>0</v>
      </c>
      <c r="T14" s="246">
        <v>0</v>
      </c>
    </row>
    <row r="15" spans="1:21">
      <c r="A15" s="235"/>
      <c r="J15" s="244">
        <v>4</v>
      </c>
      <c r="K15" s="245">
        <v>11</v>
      </c>
      <c r="L15" s="245">
        <v>11</v>
      </c>
      <c r="M15" s="245">
        <v>11</v>
      </c>
      <c r="N15" s="247">
        <v>8</v>
      </c>
      <c r="O15" s="247">
        <v>6</v>
      </c>
      <c r="P15" s="247">
        <v>5</v>
      </c>
      <c r="Q15" s="247">
        <v>4</v>
      </c>
      <c r="R15" s="247">
        <v>4</v>
      </c>
      <c r="S15" s="246">
        <v>0</v>
      </c>
      <c r="T15" s="246">
        <v>0</v>
      </c>
    </row>
    <row r="16" spans="1:21">
      <c r="A16" s="235"/>
      <c r="J16" s="244">
        <v>5</v>
      </c>
      <c r="K16" s="245">
        <v>11</v>
      </c>
      <c r="L16" s="245">
        <v>11</v>
      </c>
      <c r="M16" s="247">
        <v>10</v>
      </c>
      <c r="N16" s="247">
        <v>6</v>
      </c>
      <c r="O16" s="247">
        <v>5</v>
      </c>
      <c r="P16" s="247">
        <v>4</v>
      </c>
      <c r="Q16" s="247">
        <v>3</v>
      </c>
      <c r="R16" s="247">
        <v>3</v>
      </c>
      <c r="S16" s="246">
        <v>0</v>
      </c>
      <c r="T16" s="246">
        <v>0</v>
      </c>
    </row>
    <row r="17" spans="1:20">
      <c r="A17" s="235"/>
      <c r="J17" s="244">
        <v>6</v>
      </c>
      <c r="K17" s="245">
        <v>11</v>
      </c>
      <c r="L17" s="245">
        <v>11</v>
      </c>
      <c r="M17" s="247">
        <v>7</v>
      </c>
      <c r="N17" s="247">
        <v>5</v>
      </c>
      <c r="O17" s="247">
        <v>4</v>
      </c>
      <c r="P17" s="247">
        <v>3</v>
      </c>
      <c r="Q17" s="247">
        <v>3</v>
      </c>
      <c r="R17" s="247">
        <v>2</v>
      </c>
      <c r="S17" s="246">
        <v>0</v>
      </c>
      <c r="T17" s="246">
        <v>0</v>
      </c>
    </row>
    <row r="18" spans="1:20">
      <c r="A18" s="235"/>
      <c r="J18" s="244">
        <v>7</v>
      </c>
      <c r="K18" s="245">
        <v>11</v>
      </c>
      <c r="L18" s="247">
        <v>10</v>
      </c>
      <c r="M18" s="247">
        <v>6</v>
      </c>
      <c r="N18" s="247">
        <v>4</v>
      </c>
      <c r="O18" s="247">
        <v>3</v>
      </c>
      <c r="P18" s="247">
        <v>3</v>
      </c>
      <c r="Q18" s="247">
        <v>2</v>
      </c>
      <c r="R18" s="247">
        <v>2</v>
      </c>
      <c r="S18" s="246">
        <v>0</v>
      </c>
      <c r="T18" s="246">
        <v>0</v>
      </c>
    </row>
    <row r="19" spans="1:20">
      <c r="A19" s="235"/>
      <c r="J19" s="244">
        <v>8</v>
      </c>
      <c r="K19" s="245">
        <v>11</v>
      </c>
      <c r="L19" s="247">
        <v>8</v>
      </c>
      <c r="M19" s="247">
        <v>5</v>
      </c>
      <c r="N19" s="247">
        <v>4</v>
      </c>
      <c r="O19" s="247">
        <v>3</v>
      </c>
      <c r="P19" s="247">
        <v>2</v>
      </c>
      <c r="Q19" s="247">
        <v>2</v>
      </c>
      <c r="R19" s="247">
        <v>2</v>
      </c>
      <c r="S19" s="246">
        <v>0</v>
      </c>
      <c r="T19" s="246">
        <v>0</v>
      </c>
    </row>
    <row r="20" spans="1:20">
      <c r="A20" s="235"/>
      <c r="J20" s="244">
        <v>9</v>
      </c>
      <c r="K20" s="245">
        <v>11</v>
      </c>
      <c r="L20" s="247">
        <v>7</v>
      </c>
      <c r="M20" s="247">
        <v>5</v>
      </c>
      <c r="N20" s="247">
        <v>3</v>
      </c>
      <c r="O20" s="247">
        <v>3</v>
      </c>
      <c r="P20" s="247">
        <v>2</v>
      </c>
      <c r="Q20" s="247">
        <v>2</v>
      </c>
      <c r="R20" s="247">
        <v>1</v>
      </c>
      <c r="S20" s="246">
        <v>0</v>
      </c>
      <c r="T20" s="246">
        <v>0</v>
      </c>
    </row>
    <row r="21" spans="1:20" ht="12.75" customHeight="1">
      <c r="A21" s="235"/>
      <c r="J21" s="244">
        <v>10</v>
      </c>
      <c r="K21" s="245">
        <v>11</v>
      </c>
      <c r="L21" s="247">
        <v>6</v>
      </c>
      <c r="M21" s="247">
        <v>4</v>
      </c>
      <c r="N21" s="247">
        <v>3</v>
      </c>
      <c r="O21" s="247">
        <v>2</v>
      </c>
      <c r="P21" s="247">
        <v>2</v>
      </c>
      <c r="Q21" s="247">
        <v>1</v>
      </c>
      <c r="R21" s="247">
        <v>1</v>
      </c>
      <c r="S21" s="246">
        <v>0</v>
      </c>
      <c r="T21" s="246">
        <v>0</v>
      </c>
    </row>
    <row r="22" spans="1:20" ht="12.75" customHeight="1">
      <c r="A22" s="235"/>
      <c r="J22" s="1538" t="s">
        <v>297</v>
      </c>
      <c r="K22" s="1538"/>
      <c r="L22" s="1538"/>
      <c r="M22" s="1538"/>
      <c r="N22" s="1538"/>
      <c r="O22" s="1538"/>
      <c r="P22" s="1538"/>
      <c r="Q22" s="1538"/>
      <c r="R22" s="1538"/>
      <c r="S22" s="1538"/>
      <c r="T22" s="1538"/>
    </row>
    <row r="23" spans="1:20">
      <c r="A23" s="235"/>
      <c r="J23" s="1539"/>
      <c r="K23" s="1539"/>
      <c r="L23" s="1539"/>
      <c r="M23" s="1539"/>
      <c r="N23" s="1539"/>
      <c r="O23" s="1539"/>
      <c r="P23" s="1539"/>
      <c r="Q23" s="1539"/>
      <c r="R23" s="1539"/>
      <c r="S23" s="1539"/>
      <c r="T23" s="1539"/>
    </row>
    <row r="24" spans="1:20">
      <c r="A24" s="235"/>
      <c r="J24" s="1539"/>
      <c r="K24" s="1539"/>
      <c r="L24" s="1539"/>
      <c r="M24" s="1539"/>
      <c r="N24" s="1539"/>
      <c r="O24" s="1539"/>
      <c r="P24" s="1539"/>
      <c r="Q24" s="1539"/>
      <c r="R24" s="1539"/>
      <c r="S24" s="1539"/>
      <c r="T24" s="1539"/>
    </row>
    <row r="25" spans="1:20">
      <c r="A25" s="235"/>
      <c r="J25" s="1539"/>
      <c r="K25" s="1539"/>
      <c r="L25" s="1539"/>
      <c r="M25" s="1539"/>
      <c r="N25" s="1539"/>
      <c r="O25" s="1539"/>
      <c r="P25" s="1539"/>
      <c r="Q25" s="1539"/>
      <c r="R25" s="1539"/>
      <c r="S25" s="1539"/>
      <c r="T25" s="1539"/>
    </row>
    <row r="26" spans="1:20">
      <c r="A26" s="235"/>
    </row>
    <row r="27" spans="1:20">
      <c r="A27" s="235"/>
    </row>
    <row r="28" spans="1:20">
      <c r="A28" s="235"/>
    </row>
    <row r="29" spans="1:20">
      <c r="A29" s="235"/>
    </row>
    <row r="30" spans="1:20">
      <c r="A30" s="235"/>
    </row>
    <row r="31" spans="1:20">
      <c r="A31" s="235"/>
    </row>
    <row r="32" spans="1:20">
      <c r="A32" s="235"/>
    </row>
    <row r="33" spans="1:21">
      <c r="A33" s="235"/>
    </row>
    <row r="34" spans="1:21">
      <c r="A34" s="235"/>
    </row>
    <row r="35" spans="1:21" ht="15" thickBot="1">
      <c r="A35" s="235"/>
    </row>
    <row r="36" spans="1:21" ht="15.5">
      <c r="A36" s="248" t="s">
        <v>298</v>
      </c>
      <c r="B36" s="1540" t="s">
        <v>299</v>
      </c>
      <c r="C36" s="1541"/>
      <c r="D36" s="1541"/>
      <c r="E36" s="1541"/>
      <c r="F36" s="1542"/>
      <c r="G36" s="1540" t="s">
        <v>300</v>
      </c>
      <c r="H36" s="1541"/>
      <c r="I36" s="1541"/>
      <c r="J36" s="1543" t="s">
        <v>301</v>
      </c>
      <c r="K36" s="1544"/>
      <c r="L36" s="1544"/>
      <c r="M36" s="1544"/>
      <c r="N36" s="1544"/>
      <c r="O36" s="1544"/>
      <c r="P36" s="1544"/>
      <c r="Q36" s="1544"/>
      <c r="R36" s="1544"/>
      <c r="S36" s="1544"/>
      <c r="T36" s="1544"/>
      <c r="U36" s="1545"/>
    </row>
    <row r="37" spans="1:21" ht="26.5" thickBot="1">
      <c r="A37" s="249"/>
      <c r="B37" s="250"/>
      <c r="C37" s="251" t="s">
        <v>302</v>
      </c>
      <c r="D37" s="252" t="s">
        <v>303</v>
      </c>
      <c r="E37" s="1525" t="s">
        <v>304</v>
      </c>
      <c r="F37" s="1526"/>
      <c r="G37" s="253"/>
      <c r="H37" s="252" t="s">
        <v>305</v>
      </c>
      <c r="I37" s="254" t="s">
        <v>306</v>
      </c>
      <c r="J37" s="1527" t="s">
        <v>307</v>
      </c>
      <c r="K37" s="1528"/>
      <c r="L37" s="1528"/>
      <c r="M37" s="1528"/>
      <c r="N37" s="1528"/>
      <c r="O37" s="1528"/>
      <c r="P37" s="1528"/>
      <c r="Q37" s="1529" t="s">
        <v>308</v>
      </c>
      <c r="R37" s="1530"/>
      <c r="S37" s="1530"/>
      <c r="T37" s="1530"/>
      <c r="U37" s="1531"/>
    </row>
    <row r="38" spans="1:21" ht="99.75" customHeight="1">
      <c r="A38" s="255">
        <v>1</v>
      </c>
      <c r="B38" s="256" t="s">
        <v>309</v>
      </c>
      <c r="C38" s="257" t="s">
        <v>310</v>
      </c>
      <c r="D38" s="258" t="s">
        <v>310</v>
      </c>
      <c r="E38" s="259" t="s">
        <v>309</v>
      </c>
      <c r="F38" s="260" t="s">
        <v>311</v>
      </c>
      <c r="G38" s="261" t="s">
        <v>312</v>
      </c>
      <c r="H38" s="262">
        <v>1000000</v>
      </c>
      <c r="I38" s="263" t="s">
        <v>313</v>
      </c>
      <c r="J38" s="1532" t="s">
        <v>314</v>
      </c>
      <c r="K38" s="1533"/>
      <c r="L38" s="1533"/>
      <c r="M38" s="1533"/>
      <c r="N38" s="1533"/>
      <c r="O38" s="1533"/>
      <c r="P38" s="1534"/>
      <c r="Q38" s="1535" t="s">
        <v>315</v>
      </c>
      <c r="R38" s="1533"/>
      <c r="S38" s="1533"/>
      <c r="T38" s="1533"/>
      <c r="U38" s="1536"/>
    </row>
    <row r="39" spans="1:21" ht="78" customHeight="1">
      <c r="A39" s="264">
        <v>2</v>
      </c>
      <c r="B39" s="265" t="s">
        <v>316</v>
      </c>
      <c r="C39" s="266" t="s">
        <v>317</v>
      </c>
      <c r="D39" s="267" t="s">
        <v>318</v>
      </c>
      <c r="E39" s="1504" t="s">
        <v>319</v>
      </c>
      <c r="F39" s="268" t="s">
        <v>320</v>
      </c>
      <c r="G39" s="269" t="s">
        <v>321</v>
      </c>
      <c r="H39" s="270">
        <v>20000</v>
      </c>
      <c r="I39" s="271" t="s">
        <v>322</v>
      </c>
      <c r="J39" s="1506" t="s">
        <v>323</v>
      </c>
      <c r="K39" s="1507"/>
      <c r="L39" s="1507"/>
      <c r="M39" s="1507"/>
      <c r="N39" s="1507"/>
      <c r="O39" s="1507"/>
      <c r="P39" s="1508"/>
      <c r="Q39" s="1509" t="s">
        <v>324</v>
      </c>
      <c r="R39" s="1507"/>
      <c r="S39" s="1507"/>
      <c r="T39" s="1507"/>
      <c r="U39" s="1510"/>
    </row>
    <row r="40" spans="1:21" ht="50">
      <c r="A40" s="272">
        <v>3</v>
      </c>
      <c r="B40" s="1511" t="s">
        <v>325</v>
      </c>
      <c r="C40" s="273" t="s">
        <v>326</v>
      </c>
      <c r="D40" s="267" t="s">
        <v>327</v>
      </c>
      <c r="E40" s="1302"/>
      <c r="F40" s="268" t="s">
        <v>328</v>
      </c>
      <c r="G40" s="269" t="s">
        <v>329</v>
      </c>
      <c r="H40" s="270">
        <v>5000</v>
      </c>
      <c r="I40" s="271" t="s">
        <v>330</v>
      </c>
      <c r="J40" s="1506" t="s">
        <v>331</v>
      </c>
      <c r="K40" s="1507"/>
      <c r="L40" s="1507"/>
      <c r="M40" s="1507"/>
      <c r="N40" s="1507"/>
      <c r="O40" s="1507"/>
      <c r="P40" s="1508"/>
      <c r="Q40" s="1509" t="s">
        <v>332</v>
      </c>
      <c r="R40" s="1507"/>
      <c r="S40" s="1507"/>
      <c r="T40" s="1507"/>
      <c r="U40" s="1510"/>
    </row>
    <row r="41" spans="1:21" ht="63.75" customHeight="1">
      <c r="A41" s="274">
        <v>4</v>
      </c>
      <c r="B41" s="1523"/>
      <c r="C41" s="266" t="s">
        <v>333</v>
      </c>
      <c r="D41" s="267" t="s">
        <v>334</v>
      </c>
      <c r="E41" s="1505"/>
      <c r="F41" s="268" t="s">
        <v>335</v>
      </c>
      <c r="G41" s="269" t="s">
        <v>336</v>
      </c>
      <c r="H41" s="270">
        <v>2000</v>
      </c>
      <c r="I41" s="271" t="s">
        <v>337</v>
      </c>
      <c r="J41" s="1506" t="s">
        <v>338</v>
      </c>
      <c r="K41" s="1507"/>
      <c r="L41" s="1507"/>
      <c r="M41" s="1507"/>
      <c r="N41" s="1507"/>
      <c r="O41" s="1507"/>
      <c r="P41" s="1508"/>
      <c r="Q41" s="1509" t="s">
        <v>339</v>
      </c>
      <c r="R41" s="1507"/>
      <c r="S41" s="1507"/>
      <c r="T41" s="1507"/>
      <c r="U41" s="1510"/>
    </row>
    <row r="42" spans="1:21" ht="58">
      <c r="A42" s="275">
        <v>5</v>
      </c>
      <c r="B42" s="1523"/>
      <c r="C42" s="266" t="s">
        <v>340</v>
      </c>
      <c r="D42" s="267" t="s">
        <v>341</v>
      </c>
      <c r="E42" s="1504" t="s">
        <v>342</v>
      </c>
      <c r="F42" s="268" t="s">
        <v>343</v>
      </c>
      <c r="G42" s="269" t="s">
        <v>344</v>
      </c>
      <c r="H42" s="270">
        <v>500</v>
      </c>
      <c r="I42" s="271" t="s">
        <v>345</v>
      </c>
      <c r="J42" s="1506" t="s">
        <v>346</v>
      </c>
      <c r="K42" s="1507"/>
      <c r="L42" s="1507"/>
      <c r="M42" s="1507"/>
      <c r="N42" s="1507"/>
      <c r="O42" s="1507"/>
      <c r="P42" s="1508"/>
      <c r="Q42" s="1509" t="s">
        <v>347</v>
      </c>
      <c r="R42" s="1507"/>
      <c r="S42" s="1507"/>
      <c r="T42" s="1507"/>
      <c r="U42" s="1510"/>
    </row>
    <row r="43" spans="1:21" ht="50">
      <c r="A43" s="275">
        <v>6</v>
      </c>
      <c r="B43" s="1524"/>
      <c r="C43" s="266" t="s">
        <v>348</v>
      </c>
      <c r="D43" s="267" t="s">
        <v>349</v>
      </c>
      <c r="E43" s="1505"/>
      <c r="F43" s="268" t="s">
        <v>350</v>
      </c>
      <c r="G43" s="269" t="s">
        <v>351</v>
      </c>
      <c r="H43" s="270">
        <v>100</v>
      </c>
      <c r="I43" s="271" t="s">
        <v>352</v>
      </c>
      <c r="J43" s="1506" t="s">
        <v>353</v>
      </c>
      <c r="K43" s="1507"/>
      <c r="L43" s="1507"/>
      <c r="M43" s="1507"/>
      <c r="N43" s="1507"/>
      <c r="O43" s="1507"/>
      <c r="P43" s="1508"/>
      <c r="Q43" s="1509" t="s">
        <v>354</v>
      </c>
      <c r="R43" s="1507"/>
      <c r="S43" s="1507"/>
      <c r="T43" s="1507"/>
      <c r="U43" s="1510"/>
    </row>
    <row r="44" spans="1:21" ht="58">
      <c r="A44" s="276">
        <v>7</v>
      </c>
      <c r="B44" s="265" t="s">
        <v>355</v>
      </c>
      <c r="C44" s="266" t="s">
        <v>356</v>
      </c>
      <c r="D44" s="267" t="s">
        <v>357</v>
      </c>
      <c r="E44" s="1504" t="s">
        <v>358</v>
      </c>
      <c r="F44" s="268" t="s">
        <v>359</v>
      </c>
      <c r="G44" s="269" t="s">
        <v>360</v>
      </c>
      <c r="H44" s="270">
        <v>50</v>
      </c>
      <c r="I44" s="271" t="s">
        <v>361</v>
      </c>
      <c r="J44" s="1506" t="s">
        <v>362</v>
      </c>
      <c r="K44" s="1507"/>
      <c r="L44" s="1507"/>
      <c r="M44" s="1507"/>
      <c r="N44" s="1507"/>
      <c r="O44" s="1507"/>
      <c r="P44" s="1508"/>
      <c r="Q44" s="1509" t="s">
        <v>363</v>
      </c>
      <c r="R44" s="1507"/>
      <c r="S44" s="1507"/>
      <c r="T44" s="1507"/>
      <c r="U44" s="1510"/>
    </row>
    <row r="45" spans="1:21" ht="58">
      <c r="A45" s="277">
        <v>8</v>
      </c>
      <c r="B45" s="265" t="s">
        <v>364</v>
      </c>
      <c r="C45" s="278" t="s">
        <v>365</v>
      </c>
      <c r="D45" s="267" t="s">
        <v>366</v>
      </c>
      <c r="E45" s="1505"/>
      <c r="F45" s="268" t="s">
        <v>367</v>
      </c>
      <c r="G45" s="269" t="s">
        <v>368</v>
      </c>
      <c r="H45" s="270">
        <v>20</v>
      </c>
      <c r="I45" s="271" t="s">
        <v>369</v>
      </c>
      <c r="J45" s="1506" t="s">
        <v>370</v>
      </c>
      <c r="K45" s="1507"/>
      <c r="L45" s="1507"/>
      <c r="M45" s="1507"/>
      <c r="N45" s="1507"/>
      <c r="O45" s="1507"/>
      <c r="P45" s="1508"/>
      <c r="Q45" s="1509" t="s">
        <v>371</v>
      </c>
      <c r="R45" s="1507"/>
      <c r="S45" s="1507"/>
      <c r="T45" s="1507"/>
      <c r="U45" s="1510"/>
    </row>
    <row r="46" spans="1:21" ht="58">
      <c r="A46" s="279">
        <v>9</v>
      </c>
      <c r="B46" s="1511" t="s">
        <v>372</v>
      </c>
      <c r="C46" s="1513" t="s">
        <v>373</v>
      </c>
      <c r="D46" s="1514"/>
      <c r="E46" s="1504" t="s">
        <v>372</v>
      </c>
      <c r="F46" s="268" t="s">
        <v>374</v>
      </c>
      <c r="G46" s="269" t="s">
        <v>375</v>
      </c>
      <c r="H46" s="270">
        <v>10</v>
      </c>
      <c r="I46" s="271" t="s">
        <v>376</v>
      </c>
      <c r="J46" s="1506" t="s">
        <v>377</v>
      </c>
      <c r="K46" s="1507"/>
      <c r="L46" s="1507"/>
      <c r="M46" s="1507"/>
      <c r="N46" s="1507"/>
      <c r="O46" s="1507"/>
      <c r="P46" s="1508"/>
      <c r="Q46" s="1509" t="s">
        <v>378</v>
      </c>
      <c r="R46" s="1507"/>
      <c r="S46" s="1507"/>
      <c r="T46" s="1507"/>
      <c r="U46" s="1510"/>
    </row>
    <row r="47" spans="1:21" ht="58.5" thickBot="1">
      <c r="A47" s="280">
        <v>10</v>
      </c>
      <c r="B47" s="1512"/>
      <c r="C47" s="1516" t="s">
        <v>379</v>
      </c>
      <c r="D47" s="1517"/>
      <c r="E47" s="1515"/>
      <c r="F47" s="281" t="s">
        <v>380</v>
      </c>
      <c r="G47" s="282" t="s">
        <v>381</v>
      </c>
      <c r="H47" s="283">
        <v>2</v>
      </c>
      <c r="I47" s="284" t="s">
        <v>382</v>
      </c>
      <c r="J47" s="1518" t="s">
        <v>383</v>
      </c>
      <c r="K47" s="1519"/>
      <c r="L47" s="1519"/>
      <c r="M47" s="1519"/>
      <c r="N47" s="1519"/>
      <c r="O47" s="1519"/>
      <c r="P47" s="1520"/>
      <c r="Q47" s="1521" t="s">
        <v>384</v>
      </c>
      <c r="R47" s="1519"/>
      <c r="S47" s="1519"/>
      <c r="T47" s="1519"/>
      <c r="U47" s="1522"/>
    </row>
  </sheetData>
  <sheetProtection algorithmName="SHA-512" hashValue="xJEcggUBrr7HsWCFAsvNOB/YGsFgmu/4jJqZY9Qm/06lIzzlm+3MUa2zri1Em5djg9ax/ZIg+mYUfS3+Pd2Ddg==" saltValue="4St4QpN4fURykNbUOi1fag==" spinCount="100000" sheet="1" objects="1" scenarios="1" selectLockedCells="1"/>
  <mergeCells count="38">
    <mergeCell ref="S1:T1"/>
    <mergeCell ref="P2:R2"/>
    <mergeCell ref="A4:U4"/>
    <mergeCell ref="J22:T25"/>
    <mergeCell ref="B36:F36"/>
    <mergeCell ref="G36:I36"/>
    <mergeCell ref="J36:U36"/>
    <mergeCell ref="E37:F37"/>
    <mergeCell ref="J37:P37"/>
    <mergeCell ref="Q37:U37"/>
    <mergeCell ref="J38:P38"/>
    <mergeCell ref="Q38:U38"/>
    <mergeCell ref="B40:B43"/>
    <mergeCell ref="J40:P40"/>
    <mergeCell ref="Q40:U40"/>
    <mergeCell ref="J41:P41"/>
    <mergeCell ref="Q41:U41"/>
    <mergeCell ref="E42:E43"/>
    <mergeCell ref="J42:P42"/>
    <mergeCell ref="Q42:U42"/>
    <mergeCell ref="J43:P43"/>
    <mergeCell ref="Q43:U43"/>
    <mergeCell ref="E39:E41"/>
    <mergeCell ref="J39:P39"/>
    <mergeCell ref="Q39:U39"/>
    <mergeCell ref="B46:B47"/>
    <mergeCell ref="C46:D46"/>
    <mergeCell ref="E46:E47"/>
    <mergeCell ref="J46:P46"/>
    <mergeCell ref="Q46:U46"/>
    <mergeCell ref="C47:D47"/>
    <mergeCell ref="J47:P47"/>
    <mergeCell ref="Q47:U47"/>
    <mergeCell ref="E44:E45"/>
    <mergeCell ref="J44:P44"/>
    <mergeCell ref="Q44:U44"/>
    <mergeCell ref="J45:P45"/>
    <mergeCell ref="Q45:U45"/>
  </mergeCells>
  <printOptions horizontalCentered="1"/>
  <pageMargins left="0.25" right="0.25" top="0.75" bottom="0.75" header="0.3" footer="0.3"/>
  <pageSetup paperSize="3" scale="85" orientation="landscape" r:id="rId1"/>
  <headerFooter>
    <oddFooter>&amp;L&amp;9&amp;F&amp;C&amp;9Page &amp;P of &amp;N&amp;R&amp;9&amp;A</oddFooter>
  </headerFooter>
  <rowBreaks count="1" manualBreakCount="1">
    <brk id="34" max="16383" man="1"/>
  </rowBreaks>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FFC000"/>
  </sheetPr>
  <dimension ref="A1:G56"/>
  <sheetViews>
    <sheetView workbookViewId="0">
      <selection activeCell="C14" sqref="C14"/>
    </sheetView>
  </sheetViews>
  <sheetFormatPr defaultColWidth="9.1796875" defaultRowHeight="13"/>
  <cols>
    <col min="1" max="1" width="19.453125" style="17" customWidth="1"/>
    <col min="2" max="2" width="2" style="17" customWidth="1"/>
    <col min="3" max="3" width="26.453125" style="17" customWidth="1"/>
    <col min="4" max="4" width="2" style="17" customWidth="1"/>
    <col min="5" max="5" width="21.7265625" style="17" customWidth="1"/>
    <col min="6" max="6" width="2" style="17" customWidth="1"/>
    <col min="7" max="7" width="21.54296875" style="17" customWidth="1"/>
    <col min="8" max="16384" width="9.1796875" style="17"/>
  </cols>
  <sheetData>
    <row r="1" spans="1:7" ht="45" customHeight="1">
      <c r="A1" s="1547" t="s">
        <v>649</v>
      </c>
      <c r="B1" s="1547"/>
      <c r="C1" s="1547"/>
      <c r="D1" s="1547"/>
      <c r="E1" s="1547"/>
      <c r="F1" s="1547"/>
      <c r="G1" s="1547"/>
    </row>
    <row r="2" spans="1:7" ht="9" customHeight="1"/>
    <row r="3" spans="1:7" ht="23.5">
      <c r="A3" s="1082" t="s">
        <v>103</v>
      </c>
      <c r="B3" s="1082"/>
      <c r="C3" s="1082"/>
      <c r="D3" s="1082"/>
      <c r="E3" s="1082"/>
      <c r="F3" s="1082"/>
      <c r="G3" s="1082"/>
    </row>
    <row r="4" spans="1:7" ht="9" customHeight="1">
      <c r="A4" s="185"/>
      <c r="B4" s="185"/>
    </row>
    <row r="5" spans="1:7" ht="15.5">
      <c r="A5" s="186" t="s">
        <v>107</v>
      </c>
      <c r="B5" s="186"/>
    </row>
    <row r="6" spans="1:7" ht="15" customHeight="1">
      <c r="A6" s="1094" t="s">
        <v>465</v>
      </c>
      <c r="B6" s="1094"/>
      <c r="C6" s="87"/>
      <c r="D6" s="1101" t="s">
        <v>76</v>
      </c>
      <c r="E6" s="1101"/>
      <c r="F6" s="1101"/>
      <c r="G6" s="87"/>
    </row>
    <row r="7" spans="1:7" ht="7.5" customHeight="1">
      <c r="A7" s="483"/>
      <c r="B7" s="483"/>
      <c r="C7" s="378"/>
      <c r="D7" s="20"/>
      <c r="E7" s="20"/>
      <c r="F7" s="20"/>
      <c r="G7" s="378"/>
    </row>
    <row r="8" spans="1:7" ht="15" customHeight="1">
      <c r="A8" s="483" t="s">
        <v>463</v>
      </c>
      <c r="B8" s="483"/>
      <c r="C8" s="484"/>
      <c r="D8" s="1101" t="s">
        <v>464</v>
      </c>
      <c r="E8" s="1101"/>
      <c r="F8" s="1101"/>
      <c r="G8" s="484"/>
    </row>
    <row r="9" spans="1:7" ht="8.15" customHeight="1">
      <c r="A9" s="483"/>
      <c r="B9" s="483"/>
      <c r="C9" s="19"/>
      <c r="D9" s="20"/>
      <c r="E9" s="20"/>
      <c r="F9" s="20"/>
      <c r="G9" s="19"/>
    </row>
    <row r="10" spans="1:7" ht="15" customHeight="1">
      <c r="A10" s="1094" t="s">
        <v>87</v>
      </c>
      <c r="B10" s="1094"/>
      <c r="C10" s="488"/>
      <c r="D10" s="1101" t="s">
        <v>90</v>
      </c>
      <c r="E10" s="1101"/>
      <c r="F10" s="1101"/>
      <c r="G10" s="488"/>
    </row>
    <row r="11" spans="1:7" ht="15" customHeight="1">
      <c r="A11" s="1094" t="s">
        <v>87</v>
      </c>
      <c r="B11" s="1094"/>
      <c r="C11" s="488"/>
      <c r="D11" s="1101" t="s">
        <v>90</v>
      </c>
      <c r="E11" s="1101"/>
      <c r="F11" s="1101"/>
      <c r="G11" s="488"/>
    </row>
    <row r="12" spans="1:7" ht="15" customHeight="1">
      <c r="A12" s="1094" t="s">
        <v>87</v>
      </c>
      <c r="B12" s="1094"/>
      <c r="C12" s="487"/>
      <c r="D12" s="1101" t="s">
        <v>90</v>
      </c>
      <c r="E12" s="1101"/>
      <c r="F12" s="1101"/>
      <c r="G12" s="338"/>
    </row>
    <row r="13" spans="1:7" ht="8.15" customHeight="1">
      <c r="A13" s="483"/>
      <c r="B13" s="483"/>
      <c r="C13" s="19"/>
      <c r="D13" s="20"/>
      <c r="E13" s="20"/>
      <c r="F13" s="20"/>
      <c r="G13" s="19"/>
    </row>
    <row r="14" spans="1:7" ht="15" customHeight="1">
      <c r="A14" s="1094" t="s">
        <v>9</v>
      </c>
      <c r="B14" s="1094"/>
      <c r="C14" s="87"/>
      <c r="D14" s="1101" t="s">
        <v>650</v>
      </c>
      <c r="E14" s="1101"/>
      <c r="F14" s="1101"/>
      <c r="G14" s="87"/>
    </row>
    <row r="15" spans="1:7" ht="8.15" customHeight="1">
      <c r="A15" s="483"/>
      <c r="B15" s="483"/>
      <c r="C15" s="19"/>
      <c r="D15" s="20"/>
      <c r="E15" s="20"/>
      <c r="F15" s="20"/>
      <c r="G15" s="19"/>
    </row>
    <row r="16" spans="1:7">
      <c r="A16" s="1094" t="s">
        <v>19</v>
      </c>
      <c r="B16" s="1094"/>
      <c r="C16" s="1099"/>
      <c r="D16" s="1100"/>
      <c r="E16" s="1100"/>
      <c r="F16" s="1100"/>
      <c r="G16" s="1100"/>
    </row>
    <row r="17" spans="1:7" s="493" customFormat="1" ht="6.5">
      <c r="A17" s="492"/>
      <c r="B17" s="492"/>
      <c r="C17" s="494"/>
      <c r="D17" s="495"/>
      <c r="E17" s="495"/>
      <c r="F17" s="495"/>
      <c r="G17" s="495"/>
    </row>
    <row r="18" spans="1:7" ht="15.5">
      <c r="A18" s="186" t="s">
        <v>93</v>
      </c>
      <c r="B18" s="483"/>
      <c r="C18" s="490"/>
      <c r="D18" s="491"/>
      <c r="E18" s="491"/>
      <c r="F18" s="491"/>
      <c r="G18" s="491"/>
    </row>
    <row r="19" spans="1:7">
      <c r="A19" s="1094" t="s">
        <v>146</v>
      </c>
      <c r="B19" s="1094"/>
      <c r="C19" s="1100"/>
      <c r="D19" s="1100"/>
      <c r="E19" s="1100"/>
      <c r="F19" s="1100"/>
      <c r="G19" s="1100"/>
    </row>
    <row r="20" spans="1:7" ht="8.15" customHeight="1">
      <c r="A20" s="483"/>
      <c r="B20" s="483"/>
      <c r="C20" s="19"/>
      <c r="D20" s="20"/>
      <c r="E20" s="20"/>
      <c r="F20" s="20"/>
      <c r="G20" s="19"/>
    </row>
    <row r="21" spans="1:7" ht="21" customHeight="1">
      <c r="A21" s="1094" t="s">
        <v>9</v>
      </c>
      <c r="B21" s="1094"/>
      <c r="C21" s="87"/>
      <c r="D21" s="87"/>
      <c r="E21" s="1546" t="s">
        <v>91</v>
      </c>
      <c r="F21" s="1546"/>
      <c r="G21" s="87"/>
    </row>
    <row r="22" spans="1:7" ht="8.15" customHeight="1">
      <c r="A22" s="188"/>
      <c r="B22" s="188"/>
      <c r="C22" s="21"/>
      <c r="D22" s="21"/>
      <c r="E22" s="21"/>
      <c r="F22" s="21"/>
      <c r="G22" s="21"/>
    </row>
    <row r="23" spans="1:7">
      <c r="A23" s="1094" t="s">
        <v>19</v>
      </c>
      <c r="B23" s="1094"/>
      <c r="C23" s="1093"/>
      <c r="D23" s="1093"/>
      <c r="E23" s="1093"/>
      <c r="F23" s="1093"/>
      <c r="G23" s="1093"/>
    </row>
    <row r="24" spans="1:7" ht="8.15" customHeight="1">
      <c r="A24" s="483"/>
      <c r="B24" s="483"/>
      <c r="C24" s="486"/>
      <c r="D24" s="486"/>
      <c r="E24" s="486"/>
      <c r="F24" s="486"/>
      <c r="G24" s="486"/>
    </row>
    <row r="25" spans="1:7" ht="12.75" customHeight="1">
      <c r="A25" s="1094" t="s">
        <v>420</v>
      </c>
      <c r="B25" s="1094"/>
      <c r="C25" s="1095"/>
      <c r="D25" s="1095"/>
      <c r="E25" s="1095"/>
      <c r="F25" s="1095"/>
      <c r="G25" s="1095"/>
    </row>
    <row r="26" spans="1:7" ht="8.15" customHeight="1">
      <c r="A26" s="483"/>
      <c r="B26" s="483"/>
      <c r="C26" s="486"/>
      <c r="D26" s="486"/>
      <c r="E26" s="486"/>
      <c r="F26" s="486"/>
      <c r="G26" s="486"/>
    </row>
    <row r="27" spans="1:7" ht="12.75" customHeight="1">
      <c r="A27" s="1094" t="s">
        <v>23</v>
      </c>
      <c r="B27" s="1094"/>
      <c r="C27" s="1102">
        <f>'3.0 PAL 128'!J17</f>
        <v>0</v>
      </c>
      <c r="D27" s="1102"/>
      <c r="E27" s="1102"/>
      <c r="F27" s="1102"/>
      <c r="G27" s="1102"/>
    </row>
    <row r="28" spans="1:7" ht="8.15" customHeight="1">
      <c r="A28" s="483"/>
      <c r="B28" s="483"/>
      <c r="C28" s="486"/>
      <c r="D28" s="486"/>
      <c r="E28" s="486"/>
      <c r="F28" s="486"/>
      <c r="G28" s="486"/>
    </row>
    <row r="29" spans="1:7">
      <c r="A29" s="1094" t="s">
        <v>210</v>
      </c>
      <c r="B29" s="1094"/>
      <c r="C29" s="1093">
        <f>'3.0 PAL 128'!J18</f>
        <v>0</v>
      </c>
      <c r="D29" s="1093"/>
      <c r="E29" s="1093"/>
      <c r="F29" s="1093"/>
      <c r="G29" s="1093"/>
    </row>
    <row r="30" spans="1:7" ht="8.15" customHeight="1">
      <c r="A30" s="188"/>
      <c r="B30" s="188"/>
      <c r="C30" s="21"/>
      <c r="D30" s="21"/>
      <c r="E30" s="21"/>
      <c r="F30" s="21"/>
      <c r="G30" s="21"/>
    </row>
    <row r="31" spans="1:7" ht="15.5">
      <c r="A31" s="189" t="s">
        <v>653</v>
      </c>
      <c r="B31" s="189"/>
      <c r="C31" s="21"/>
      <c r="D31" s="21"/>
      <c r="E31" s="21"/>
      <c r="F31" s="21"/>
      <c r="G31" s="21"/>
    </row>
    <row r="32" spans="1:7">
      <c r="A32" s="188" t="s">
        <v>641</v>
      </c>
      <c r="B32" s="188"/>
      <c r="C32" s="21"/>
      <c r="D32" s="21"/>
      <c r="E32" s="21"/>
      <c r="F32" s="21"/>
      <c r="G32" s="21"/>
    </row>
    <row r="33" spans="1:7">
      <c r="A33" s="1093"/>
      <c r="B33" s="1093"/>
      <c r="C33" s="1093"/>
      <c r="D33" s="1093"/>
      <c r="E33" s="1093"/>
      <c r="F33" s="1093"/>
      <c r="G33" s="1093"/>
    </row>
    <row r="34" spans="1:7" ht="8.15" customHeight="1">
      <c r="A34" s="21"/>
      <c r="B34" s="21"/>
      <c r="C34" s="21"/>
      <c r="D34" s="21"/>
      <c r="E34" s="21"/>
      <c r="F34" s="21"/>
      <c r="G34" s="21"/>
    </row>
    <row r="35" spans="1:7" ht="15.5">
      <c r="A35" s="190" t="s">
        <v>96</v>
      </c>
      <c r="B35" s="190"/>
      <c r="C35" s="21"/>
      <c r="D35" s="21"/>
      <c r="E35" s="21"/>
      <c r="F35" s="21"/>
      <c r="G35" s="21"/>
    </row>
    <row r="36" spans="1:7" s="37" customFormat="1" ht="15" customHeight="1">
      <c r="A36" s="1104" t="s">
        <v>97</v>
      </c>
      <c r="B36" s="1104"/>
      <c r="C36" s="88"/>
      <c r="D36" s="1104" t="s">
        <v>98</v>
      </c>
      <c r="E36" s="1104"/>
      <c r="F36" s="1104"/>
      <c r="G36" s="88"/>
    </row>
    <row r="37" spans="1:7" s="37" customFormat="1" ht="8.15" customHeight="1">
      <c r="A37" s="489"/>
      <c r="B37" s="489"/>
      <c r="C37" s="182"/>
      <c r="D37" s="489"/>
      <c r="E37" s="489"/>
      <c r="F37" s="489"/>
      <c r="G37" s="182"/>
    </row>
    <row r="38" spans="1:7" s="37" customFormat="1" ht="15" customHeight="1">
      <c r="A38" s="1104" t="s">
        <v>97</v>
      </c>
      <c r="B38" s="1104"/>
      <c r="C38" s="88"/>
      <c r="D38" s="1104" t="s">
        <v>98</v>
      </c>
      <c r="E38" s="1104"/>
      <c r="F38" s="1104"/>
      <c r="G38" s="88"/>
    </row>
    <row r="39" spans="1:7" s="37" customFormat="1" ht="8.15" customHeight="1">
      <c r="A39" s="489"/>
      <c r="B39" s="489"/>
      <c r="C39" s="182"/>
      <c r="D39" s="489"/>
      <c r="E39" s="489"/>
      <c r="F39" s="489"/>
      <c r="G39" s="182"/>
    </row>
    <row r="40" spans="1:7" s="37" customFormat="1" ht="15" customHeight="1">
      <c r="A40" s="1104" t="s">
        <v>97</v>
      </c>
      <c r="B40" s="1104"/>
      <c r="C40" s="88"/>
      <c r="D40" s="1104" t="s">
        <v>98</v>
      </c>
      <c r="E40" s="1104"/>
      <c r="F40" s="1104"/>
      <c r="G40" s="88"/>
    </row>
    <row r="41" spans="1:7" s="37" customFormat="1" ht="8.15" customHeight="1">
      <c r="A41" s="179"/>
      <c r="B41" s="179"/>
      <c r="C41" s="179"/>
      <c r="D41" s="179"/>
      <c r="E41" s="179"/>
      <c r="F41" s="179"/>
      <c r="G41" s="179"/>
    </row>
    <row r="42" spans="1:7" ht="15.5">
      <c r="A42" s="190" t="s">
        <v>99</v>
      </c>
      <c r="B42" s="190"/>
      <c r="C42" s="21"/>
      <c r="D42" s="21"/>
      <c r="E42" s="21"/>
      <c r="F42" s="21"/>
      <c r="G42" s="21"/>
    </row>
    <row r="43" spans="1:7" ht="39" customHeight="1">
      <c r="A43" s="1096" t="s">
        <v>652</v>
      </c>
      <c r="B43" s="1096"/>
      <c r="C43" s="1096"/>
      <c r="D43" s="1096"/>
      <c r="E43" s="1096"/>
      <c r="F43" s="1096"/>
      <c r="G43" s="1096"/>
    </row>
    <row r="44" spans="1:7" s="37" customFormat="1">
      <c r="A44" s="1097" t="s">
        <v>25</v>
      </c>
      <c r="B44" s="1097"/>
      <c r="C44" s="1093"/>
      <c r="D44" s="1093"/>
      <c r="E44" s="1093"/>
      <c r="F44" s="1093"/>
      <c r="G44" s="1093"/>
    </row>
    <row r="45" spans="1:7" s="37" customFormat="1" ht="8.15" customHeight="1">
      <c r="A45" s="485"/>
      <c r="B45" s="485"/>
      <c r="C45" s="178"/>
      <c r="D45" s="178"/>
      <c r="E45" s="178"/>
      <c r="F45" s="178"/>
      <c r="G45" s="178"/>
    </row>
    <row r="46" spans="1:7" s="37" customFormat="1">
      <c r="A46" s="1097" t="s">
        <v>26</v>
      </c>
      <c r="B46" s="1097"/>
      <c r="C46" s="1093"/>
      <c r="D46" s="1093"/>
      <c r="E46" s="1093"/>
      <c r="F46" s="1093"/>
      <c r="G46" s="1093"/>
    </row>
    <row r="47" spans="1:7" s="37" customFormat="1" ht="8.15" customHeight="1">
      <c r="A47" s="485"/>
      <c r="B47" s="485"/>
      <c r="C47" s="178"/>
      <c r="D47" s="178"/>
      <c r="E47" s="178"/>
      <c r="F47" s="178"/>
      <c r="G47" s="178"/>
    </row>
    <row r="48" spans="1:7" s="37" customFormat="1" ht="12.75" customHeight="1">
      <c r="A48" s="1097" t="s">
        <v>27</v>
      </c>
      <c r="B48" s="1097"/>
      <c r="C48" s="1093"/>
      <c r="D48" s="1093"/>
      <c r="E48" s="1093"/>
      <c r="F48" s="1093"/>
      <c r="G48" s="1093"/>
    </row>
    <row r="49" spans="1:7" s="37" customFormat="1" ht="8.15" customHeight="1">
      <c r="A49" s="485"/>
      <c r="B49" s="485"/>
      <c r="C49" s="178"/>
      <c r="D49" s="178"/>
      <c r="E49" s="178"/>
      <c r="F49" s="178"/>
      <c r="G49" s="178"/>
    </row>
    <row r="50" spans="1:7" ht="15.5">
      <c r="A50" s="191" t="s">
        <v>101</v>
      </c>
      <c r="B50" s="191"/>
      <c r="C50" s="21"/>
      <c r="D50" s="21"/>
      <c r="E50" s="21"/>
      <c r="F50" s="21"/>
      <c r="G50" s="21"/>
    </row>
    <row r="51" spans="1:7" ht="38.25" customHeight="1">
      <c r="A51" s="1096" t="s">
        <v>651</v>
      </c>
      <c r="B51" s="1096"/>
      <c r="C51" s="1096"/>
      <c r="D51" s="1096"/>
      <c r="E51" s="1096"/>
      <c r="F51" s="1096"/>
      <c r="G51" s="1096"/>
    </row>
    <row r="52" spans="1:7">
      <c r="A52" s="17" t="s">
        <v>102</v>
      </c>
    </row>
    <row r="54" spans="1:7" s="37" customFormat="1" ht="34.5" customHeight="1">
      <c r="A54" s="479"/>
      <c r="B54" s="36"/>
      <c r="C54" s="480"/>
      <c r="D54" s="36"/>
      <c r="E54" s="479"/>
      <c r="F54" s="36"/>
      <c r="G54" s="480"/>
    </row>
    <row r="55" spans="1:7" s="22" customFormat="1" ht="15" customHeight="1">
      <c r="A55" s="22" t="s">
        <v>104</v>
      </c>
      <c r="C55" s="22" t="s">
        <v>105</v>
      </c>
      <c r="E55" s="22" t="s">
        <v>29</v>
      </c>
      <c r="G55" s="22" t="s">
        <v>106</v>
      </c>
    </row>
    <row r="56" spans="1:7" ht="8.15" customHeight="1">
      <c r="A56" s="21"/>
      <c r="B56" s="21"/>
      <c r="C56" s="21"/>
      <c r="D56" s="21"/>
      <c r="E56" s="21"/>
      <c r="F56" s="21"/>
      <c r="G56" s="21"/>
    </row>
  </sheetData>
  <mergeCells count="42">
    <mergeCell ref="A10:B10"/>
    <mergeCell ref="D10:F10"/>
    <mergeCell ref="A1:G1"/>
    <mergeCell ref="A3:G3"/>
    <mergeCell ref="A6:B6"/>
    <mergeCell ref="D6:F6"/>
    <mergeCell ref="D8:F8"/>
    <mergeCell ref="A16:B16"/>
    <mergeCell ref="C16:G16"/>
    <mergeCell ref="A19:B19"/>
    <mergeCell ref="A21:B21"/>
    <mergeCell ref="A11:B11"/>
    <mergeCell ref="D11:F11"/>
    <mergeCell ref="A12:B12"/>
    <mergeCell ref="D12:F12"/>
    <mergeCell ref="A14:B14"/>
    <mergeCell ref="D14:F14"/>
    <mergeCell ref="D38:F38"/>
    <mergeCell ref="A40:B40"/>
    <mergeCell ref="D40:F40"/>
    <mergeCell ref="A23:B23"/>
    <mergeCell ref="C23:G23"/>
    <mergeCell ref="A25:B25"/>
    <mergeCell ref="C25:G25"/>
    <mergeCell ref="A29:B29"/>
    <mergeCell ref="C29:G29"/>
    <mergeCell ref="A51:G51"/>
    <mergeCell ref="C19:G19"/>
    <mergeCell ref="E21:F21"/>
    <mergeCell ref="A27:B27"/>
    <mergeCell ref="C27:G27"/>
    <mergeCell ref="A43:G43"/>
    <mergeCell ref="A44:B44"/>
    <mergeCell ref="C44:G44"/>
    <mergeCell ref="A46:B46"/>
    <mergeCell ref="C46:G46"/>
    <mergeCell ref="A48:B48"/>
    <mergeCell ref="C48:G48"/>
    <mergeCell ref="A33:G33"/>
    <mergeCell ref="A36:B36"/>
    <mergeCell ref="D36:F36"/>
    <mergeCell ref="A38:B38"/>
  </mergeCells>
  <printOptions horizontalCentered="1"/>
  <pageMargins left="0.45" right="0.45" top="0.75" bottom="0.75" header="0.3" footer="0.3"/>
  <pageSetup scale="90" orientation="portrait" r:id="rId1"/>
  <headerFooter>
    <oddFooter>&amp;L&amp;F&amp;CPage &amp;P of &amp;N&amp;R&amp;A</oddFooter>
  </headerFooter>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BDE64F-DD92-469B-8CD7-1C7489335024}">
  <sheetPr>
    <tabColor rgb="FF00B050"/>
  </sheetPr>
  <dimension ref="A1:N102"/>
  <sheetViews>
    <sheetView zoomScaleNormal="100" workbookViewId="0">
      <selection activeCell="G2" sqref="G2:G5"/>
    </sheetView>
  </sheetViews>
  <sheetFormatPr defaultRowHeight="14.5"/>
  <cols>
    <col min="1" max="1" width="12.54296875" customWidth="1"/>
    <col min="2" max="2" width="14.54296875" customWidth="1"/>
    <col min="3" max="3" width="12.1796875" customWidth="1"/>
    <col min="4" max="4" width="18" customWidth="1"/>
    <col min="6" max="6" width="6.7265625" customWidth="1"/>
    <col min="7" max="7" width="33.81640625" customWidth="1"/>
    <col min="8" max="8" width="21.26953125" customWidth="1"/>
    <col min="9" max="9" width="10.81640625" customWidth="1"/>
    <col min="14" max="14" width="23" customWidth="1"/>
  </cols>
  <sheetData>
    <row r="1" spans="1:14" ht="15" thickBot="1"/>
    <row r="2" spans="1:14" ht="30" customHeight="1" thickBot="1">
      <c r="A2" s="927" t="s">
        <v>967</v>
      </c>
      <c r="B2" s="928"/>
      <c r="C2" s="929"/>
      <c r="D2" s="711"/>
      <c r="E2" s="915" t="s">
        <v>968</v>
      </c>
      <c r="F2" s="916"/>
      <c r="G2" s="930"/>
      <c r="I2" s="924" t="s">
        <v>995</v>
      </c>
      <c r="J2" s="925"/>
      <c r="K2" s="925"/>
      <c r="L2" s="925"/>
      <c r="M2" s="925"/>
      <c r="N2" s="926"/>
    </row>
    <row r="3" spans="1:14" ht="17.25" customHeight="1">
      <c r="A3" s="729"/>
      <c r="B3" s="723"/>
      <c r="C3" s="724"/>
      <c r="D3" s="711"/>
      <c r="E3" s="917"/>
      <c r="F3" s="918"/>
      <c r="G3" s="931"/>
      <c r="H3" s="703"/>
      <c r="I3" s="722" t="str" cm="1">
        <f t="array" ref="I3">_xlfn.UNIQUE(_xlfn._xlws.FILTER('SQARs List'!$A$2:$B$70,('SQARs List'!$D$2:$D$70=TRUE)*(QuestionsData[Clause]&lt;&gt;'3.0 PAL 128'!K28),""))</f>
        <v/>
      </c>
      <c r="J3" s="723"/>
      <c r="K3" s="710"/>
      <c r="L3" s="710"/>
      <c r="M3" s="723"/>
      <c r="N3" s="724"/>
    </row>
    <row r="4" spans="1:14" ht="15" customHeight="1">
      <c r="A4" s="729"/>
      <c r="B4" s="723"/>
      <c r="C4" s="724"/>
      <c r="D4" s="711"/>
      <c r="E4" s="917"/>
      <c r="F4" s="918"/>
      <c r="G4" s="931"/>
      <c r="I4" s="722"/>
      <c r="J4" s="723"/>
      <c r="K4" s="710"/>
      <c r="L4" s="710"/>
      <c r="M4" s="723"/>
      <c r="N4" s="724"/>
    </row>
    <row r="5" spans="1:14" ht="15" thickBot="1">
      <c r="A5" s="729"/>
      <c r="B5" s="723"/>
      <c r="C5" s="724"/>
      <c r="D5" s="711"/>
      <c r="E5" s="919"/>
      <c r="F5" s="920"/>
      <c r="G5" s="932"/>
      <c r="I5" s="725"/>
      <c r="J5" s="723"/>
      <c r="K5" s="726"/>
      <c r="L5" s="726"/>
      <c r="M5" s="723"/>
      <c r="N5" s="724"/>
    </row>
    <row r="6" spans="1:14">
      <c r="A6" s="729"/>
      <c r="B6" s="711"/>
      <c r="C6" s="730"/>
      <c r="I6" s="725"/>
      <c r="J6" s="723"/>
      <c r="K6" s="726"/>
      <c r="L6" s="726"/>
      <c r="M6" s="723"/>
      <c r="N6" s="724"/>
    </row>
    <row r="7" spans="1:14" ht="15" thickBot="1">
      <c r="A7" s="729"/>
      <c r="B7" s="711"/>
      <c r="C7" s="730"/>
      <c r="I7" s="725"/>
      <c r="J7" s="723"/>
      <c r="K7" s="726"/>
      <c r="L7" s="726"/>
      <c r="M7" s="723"/>
      <c r="N7" s="724"/>
    </row>
    <row r="8" spans="1:14" ht="15" customHeight="1">
      <c r="A8" s="729"/>
      <c r="B8" s="711"/>
      <c r="C8" s="730"/>
      <c r="E8" s="915" t="s">
        <v>1091</v>
      </c>
      <c r="F8" s="916"/>
      <c r="G8" s="921"/>
      <c r="I8" s="725"/>
      <c r="J8" s="723"/>
      <c r="K8" s="726"/>
      <c r="L8" s="726"/>
      <c r="M8" s="723"/>
      <c r="N8" s="724"/>
    </row>
    <row r="9" spans="1:14">
      <c r="A9" s="729"/>
      <c r="B9" s="711"/>
      <c r="C9" s="730"/>
      <c r="D9" s="711"/>
      <c r="E9" s="917"/>
      <c r="F9" s="918"/>
      <c r="G9" s="922"/>
      <c r="I9" s="725"/>
      <c r="J9" s="723"/>
      <c r="K9" s="726"/>
      <c r="L9" s="726"/>
      <c r="M9" s="723"/>
      <c r="N9" s="724"/>
    </row>
    <row r="10" spans="1:14">
      <c r="A10" s="729"/>
      <c r="B10" s="711"/>
      <c r="C10" s="724"/>
      <c r="E10" s="917"/>
      <c r="F10" s="918"/>
      <c r="G10" s="922"/>
      <c r="I10" s="727"/>
      <c r="J10" s="723"/>
      <c r="K10" s="723"/>
      <c r="L10" s="723"/>
      <c r="M10" s="723"/>
      <c r="N10" s="724"/>
    </row>
    <row r="11" spans="1:14">
      <c r="A11" s="729"/>
      <c r="B11" s="711"/>
      <c r="C11" s="730"/>
      <c r="E11" s="917"/>
      <c r="F11" s="918"/>
      <c r="G11" s="922"/>
      <c r="I11" s="727"/>
      <c r="J11" s="723"/>
      <c r="K11" s="723"/>
      <c r="L11" s="723"/>
      <c r="M11" s="723"/>
      <c r="N11" s="724"/>
    </row>
    <row r="12" spans="1:14">
      <c r="A12" s="729"/>
      <c r="B12" s="711"/>
      <c r="C12" s="730"/>
      <c r="E12" s="917"/>
      <c r="F12" s="918"/>
      <c r="G12" s="922"/>
      <c r="H12" s="10"/>
      <c r="I12" s="727"/>
      <c r="J12" s="723"/>
      <c r="K12" s="723"/>
      <c r="L12" s="723"/>
      <c r="M12" s="723"/>
      <c r="N12" s="724"/>
    </row>
    <row r="13" spans="1:14" ht="15" thickBot="1">
      <c r="A13" s="729"/>
      <c r="B13" s="723"/>
      <c r="C13" s="730"/>
      <c r="E13" s="919"/>
      <c r="F13" s="920"/>
      <c r="G13" s="923"/>
      <c r="H13" s="10"/>
      <c r="I13" s="727"/>
      <c r="J13" s="723"/>
      <c r="K13" s="723"/>
      <c r="L13" s="723"/>
      <c r="M13" s="723"/>
      <c r="N13" s="724"/>
    </row>
    <row r="14" spans="1:14">
      <c r="A14" s="729"/>
      <c r="B14" s="723"/>
      <c r="C14" s="730"/>
      <c r="F14" s="10"/>
      <c r="G14" s="10"/>
      <c r="H14" s="10"/>
      <c r="I14" s="727"/>
      <c r="J14" s="723"/>
      <c r="K14" s="723"/>
      <c r="L14" s="723"/>
      <c r="M14" s="723"/>
      <c r="N14" s="724"/>
    </row>
    <row r="15" spans="1:14">
      <c r="A15" s="729"/>
      <c r="B15" s="723"/>
      <c r="C15" s="730"/>
      <c r="F15" s="10"/>
      <c r="G15" s="10"/>
      <c r="H15" s="10"/>
      <c r="I15" s="727"/>
      <c r="J15" s="723"/>
      <c r="K15" s="723"/>
      <c r="L15" s="723"/>
      <c r="M15" s="723"/>
      <c r="N15" s="724"/>
    </row>
    <row r="16" spans="1:14">
      <c r="A16" s="729"/>
      <c r="B16" s="723"/>
      <c r="C16" s="730"/>
      <c r="F16" s="10"/>
      <c r="G16" s="10"/>
      <c r="H16" s="10"/>
      <c r="I16" s="727"/>
      <c r="J16" s="723"/>
      <c r="K16" s="723"/>
      <c r="L16" s="723"/>
      <c r="M16" s="723"/>
      <c r="N16" s="724"/>
    </row>
    <row r="17" spans="1:14">
      <c r="A17" s="729"/>
      <c r="B17" s="723"/>
      <c r="C17" s="730"/>
      <c r="F17" s="10"/>
      <c r="G17" s="10"/>
      <c r="H17" s="10"/>
      <c r="I17" s="727"/>
      <c r="J17" s="723"/>
      <c r="K17" s="723"/>
      <c r="L17" s="723"/>
      <c r="M17" s="723"/>
      <c r="N17" s="724"/>
    </row>
    <row r="18" spans="1:14">
      <c r="A18" s="729"/>
      <c r="B18" s="723"/>
      <c r="C18" s="730"/>
      <c r="F18" s="10"/>
      <c r="G18" s="10"/>
      <c r="H18" s="10"/>
      <c r="I18" s="727"/>
      <c r="J18" s="723"/>
      <c r="K18" s="723"/>
      <c r="L18" s="723"/>
      <c r="M18" s="723"/>
      <c r="N18" s="724"/>
    </row>
    <row r="19" spans="1:14">
      <c r="A19" s="729"/>
      <c r="B19" s="723"/>
      <c r="C19" s="730"/>
      <c r="F19" s="10"/>
      <c r="G19" s="10"/>
      <c r="H19" s="10"/>
      <c r="I19" s="727"/>
      <c r="J19" s="723"/>
      <c r="K19" s="723"/>
      <c r="L19" s="723"/>
      <c r="M19" s="723"/>
      <c r="N19" s="724"/>
    </row>
    <row r="20" spans="1:14">
      <c r="A20" s="729"/>
      <c r="B20" s="723"/>
      <c r="C20" s="724"/>
      <c r="E20" s="711"/>
      <c r="G20" s="10"/>
      <c r="H20" s="10"/>
      <c r="I20" s="727"/>
      <c r="J20" s="723"/>
      <c r="K20" s="723"/>
      <c r="L20" s="723"/>
      <c r="M20" s="723"/>
      <c r="N20" s="724"/>
    </row>
    <row r="21" spans="1:14">
      <c r="A21" s="729"/>
      <c r="B21" s="723"/>
      <c r="C21" s="724"/>
      <c r="E21" s="711"/>
      <c r="G21" s="10"/>
      <c r="H21" s="10"/>
      <c r="I21" s="727"/>
      <c r="J21" s="723"/>
      <c r="K21" s="723"/>
      <c r="L21" s="723"/>
      <c r="M21" s="723"/>
      <c r="N21" s="724"/>
    </row>
    <row r="22" spans="1:14" ht="15" thickBot="1">
      <c r="A22" s="731"/>
      <c r="B22" s="714"/>
      <c r="C22" s="715"/>
      <c r="G22" s="10"/>
      <c r="H22" s="10"/>
      <c r="I22" s="727"/>
      <c r="J22" s="723"/>
      <c r="K22" s="723"/>
      <c r="L22" s="723"/>
      <c r="M22" s="723"/>
      <c r="N22" s="724"/>
    </row>
    <row r="23" spans="1:14">
      <c r="G23" s="10"/>
      <c r="H23" s="10"/>
      <c r="I23" s="727"/>
      <c r="J23" s="723"/>
      <c r="K23" s="723"/>
      <c r="L23" s="723"/>
      <c r="M23" s="723"/>
      <c r="N23" s="724"/>
    </row>
    <row r="24" spans="1:14">
      <c r="G24" s="10"/>
      <c r="H24" s="10"/>
      <c r="I24" s="727"/>
      <c r="J24" s="723"/>
      <c r="K24" s="723"/>
      <c r="L24" s="723"/>
      <c r="M24" s="723"/>
      <c r="N24" s="724"/>
    </row>
    <row r="25" spans="1:14">
      <c r="G25" s="10"/>
      <c r="H25" s="10"/>
      <c r="I25" s="727"/>
      <c r="J25" s="723"/>
      <c r="K25" s="723"/>
      <c r="L25" s="723"/>
      <c r="M25" s="723"/>
      <c r="N25" s="724"/>
    </row>
    <row r="26" spans="1:14">
      <c r="F26" s="10"/>
      <c r="G26" s="10"/>
      <c r="H26" s="10"/>
      <c r="I26" s="727"/>
      <c r="J26" s="723"/>
      <c r="K26" s="723"/>
      <c r="L26" s="723"/>
      <c r="M26" s="723"/>
      <c r="N26" s="724"/>
    </row>
    <row r="27" spans="1:14">
      <c r="F27" s="10"/>
      <c r="G27" s="10"/>
      <c r="H27" s="10"/>
      <c r="I27" s="727"/>
      <c r="J27" s="723"/>
      <c r="K27" s="723"/>
      <c r="L27" s="723"/>
      <c r="M27" s="723"/>
      <c r="N27" s="724"/>
    </row>
    <row r="28" spans="1:14">
      <c r="I28" s="727"/>
      <c r="J28" s="723"/>
      <c r="K28" s="723"/>
      <c r="L28" s="723"/>
      <c r="M28" s="723"/>
      <c r="N28" s="724"/>
    </row>
    <row r="29" spans="1:14">
      <c r="I29" s="727"/>
      <c r="J29" s="723"/>
      <c r="K29" s="723"/>
      <c r="L29" s="723"/>
      <c r="M29" s="723"/>
      <c r="N29" s="724"/>
    </row>
    <row r="30" spans="1:14">
      <c r="I30" s="727"/>
      <c r="J30" s="723"/>
      <c r="K30" s="723"/>
      <c r="L30" s="723"/>
      <c r="M30" s="723"/>
      <c r="N30" s="724"/>
    </row>
    <row r="31" spans="1:14">
      <c r="I31" s="727"/>
      <c r="J31" s="723"/>
      <c r="K31" s="723"/>
      <c r="L31" s="723"/>
      <c r="M31" s="723"/>
      <c r="N31" s="724"/>
    </row>
    <row r="32" spans="1:14">
      <c r="I32" s="727"/>
      <c r="J32" s="723"/>
      <c r="K32" s="723"/>
      <c r="L32" s="723"/>
      <c r="M32" s="723"/>
      <c r="N32" s="724"/>
    </row>
    <row r="33" spans="9:14">
      <c r="I33" s="727"/>
      <c r="J33" s="723"/>
      <c r="K33" s="723"/>
      <c r="L33" s="723"/>
      <c r="M33" s="723"/>
      <c r="N33" s="724"/>
    </row>
    <row r="34" spans="9:14">
      <c r="I34" s="727"/>
      <c r="J34" s="723"/>
      <c r="K34" s="723"/>
      <c r="L34" s="723"/>
      <c r="M34" s="723"/>
      <c r="N34" s="724"/>
    </row>
    <row r="35" spans="9:14">
      <c r="I35" s="727"/>
      <c r="J35" s="723"/>
      <c r="K35" s="723"/>
      <c r="L35" s="723"/>
      <c r="M35" s="723"/>
      <c r="N35" s="724"/>
    </row>
    <row r="36" spans="9:14">
      <c r="I36" s="727"/>
      <c r="J36" s="723"/>
      <c r="K36" s="723"/>
      <c r="L36" s="723"/>
      <c r="M36" s="723"/>
      <c r="N36" s="724"/>
    </row>
    <row r="37" spans="9:14">
      <c r="I37" s="727"/>
      <c r="J37" s="723"/>
      <c r="K37" s="723"/>
      <c r="L37" s="723"/>
      <c r="M37" s="723"/>
      <c r="N37" s="724"/>
    </row>
    <row r="38" spans="9:14">
      <c r="I38" s="727"/>
      <c r="J38" s="723"/>
      <c r="K38" s="723"/>
      <c r="L38" s="723"/>
      <c r="M38" s="723"/>
      <c r="N38" s="724"/>
    </row>
    <row r="39" spans="9:14">
      <c r="I39" s="727"/>
      <c r="J39" s="723"/>
      <c r="K39" s="723"/>
      <c r="L39" s="723"/>
      <c r="M39" s="723"/>
      <c r="N39" s="724"/>
    </row>
    <row r="40" spans="9:14">
      <c r="I40" s="727"/>
      <c r="J40" s="723"/>
      <c r="K40" s="723"/>
      <c r="L40" s="723"/>
      <c r="M40" s="723"/>
      <c r="N40" s="724"/>
    </row>
    <row r="41" spans="9:14">
      <c r="I41" s="727"/>
      <c r="J41" s="723"/>
      <c r="K41" s="723"/>
      <c r="L41" s="723"/>
      <c r="M41" s="723"/>
      <c r="N41" s="724"/>
    </row>
    <row r="42" spans="9:14">
      <c r="I42" s="727"/>
      <c r="J42" s="723"/>
      <c r="K42" s="723"/>
      <c r="L42" s="723"/>
      <c r="M42" s="723"/>
      <c r="N42" s="724"/>
    </row>
    <row r="43" spans="9:14">
      <c r="I43" s="727"/>
      <c r="J43" s="723"/>
      <c r="K43" s="723"/>
      <c r="L43" s="723"/>
      <c r="M43" s="723"/>
      <c r="N43" s="724"/>
    </row>
    <row r="44" spans="9:14">
      <c r="I44" s="727"/>
      <c r="J44" s="723"/>
      <c r="K44" s="723"/>
      <c r="L44" s="723"/>
      <c r="M44" s="723"/>
      <c r="N44" s="724"/>
    </row>
    <row r="45" spans="9:14">
      <c r="I45" s="727"/>
      <c r="J45" s="723"/>
      <c r="K45" s="723"/>
      <c r="L45" s="723"/>
      <c r="M45" s="723"/>
      <c r="N45" s="724"/>
    </row>
    <row r="46" spans="9:14">
      <c r="I46" s="727"/>
      <c r="J46" s="723"/>
      <c r="K46" s="723"/>
      <c r="L46" s="723"/>
      <c r="M46" s="723"/>
      <c r="N46" s="724"/>
    </row>
    <row r="47" spans="9:14">
      <c r="I47" s="727"/>
      <c r="J47" s="723"/>
      <c r="K47" s="723"/>
      <c r="L47" s="723"/>
      <c r="M47" s="723"/>
      <c r="N47" s="724"/>
    </row>
    <row r="48" spans="9:14">
      <c r="I48" s="727"/>
      <c r="J48" s="723"/>
      <c r="K48" s="723"/>
      <c r="L48" s="723"/>
      <c r="M48" s="723"/>
      <c r="N48" s="724"/>
    </row>
    <row r="49" spans="9:14">
      <c r="I49" s="727"/>
      <c r="J49" s="723"/>
      <c r="K49" s="723"/>
      <c r="L49" s="723"/>
      <c r="M49" s="723"/>
      <c r="N49" s="724"/>
    </row>
    <row r="50" spans="9:14">
      <c r="I50" s="727"/>
      <c r="J50" s="723"/>
      <c r="K50" s="723"/>
      <c r="L50" s="723"/>
      <c r="M50" s="723"/>
      <c r="N50" s="724"/>
    </row>
    <row r="51" spans="9:14">
      <c r="I51" s="727"/>
      <c r="J51" s="723"/>
      <c r="K51" s="723"/>
      <c r="L51" s="723"/>
      <c r="M51" s="723"/>
      <c r="N51" s="724"/>
    </row>
    <row r="52" spans="9:14">
      <c r="I52" s="727"/>
      <c r="J52" s="723"/>
      <c r="K52" s="723"/>
      <c r="L52" s="723"/>
      <c r="M52" s="723"/>
      <c r="N52" s="724"/>
    </row>
    <row r="53" spans="9:14">
      <c r="I53" s="727"/>
      <c r="J53" s="723"/>
      <c r="K53" s="723"/>
      <c r="L53" s="723"/>
      <c r="M53" s="723"/>
      <c r="N53" s="724"/>
    </row>
    <row r="54" spans="9:14">
      <c r="I54" s="727"/>
      <c r="J54" s="723"/>
      <c r="K54" s="723"/>
      <c r="L54" s="723"/>
      <c r="M54" s="723"/>
      <c r="N54" s="724"/>
    </row>
    <row r="55" spans="9:14">
      <c r="I55" s="727"/>
      <c r="J55" s="723"/>
      <c r="K55" s="723"/>
      <c r="L55" s="723"/>
      <c r="M55" s="723"/>
      <c r="N55" s="724"/>
    </row>
    <row r="56" spans="9:14">
      <c r="I56" s="727"/>
      <c r="J56" s="723"/>
      <c r="K56" s="723"/>
      <c r="L56" s="723"/>
      <c r="M56" s="723"/>
      <c r="N56" s="724"/>
    </row>
    <row r="57" spans="9:14">
      <c r="I57" s="727"/>
      <c r="J57" s="723"/>
      <c r="K57" s="723"/>
      <c r="L57" s="723"/>
      <c r="M57" s="723"/>
      <c r="N57" s="724"/>
    </row>
    <row r="58" spans="9:14">
      <c r="I58" s="727"/>
      <c r="J58" s="723"/>
      <c r="K58" s="723"/>
      <c r="L58" s="723"/>
      <c r="M58" s="723"/>
      <c r="N58" s="724"/>
    </row>
    <row r="59" spans="9:14">
      <c r="I59" s="727"/>
      <c r="J59" s="723"/>
      <c r="K59" s="723"/>
      <c r="L59" s="723"/>
      <c r="M59" s="723"/>
      <c r="N59" s="724"/>
    </row>
    <row r="60" spans="9:14">
      <c r="I60" s="727"/>
      <c r="J60" s="723"/>
      <c r="K60" s="723"/>
      <c r="L60" s="723"/>
      <c r="M60" s="723"/>
      <c r="N60" s="724"/>
    </row>
    <row r="61" spans="9:14">
      <c r="I61" s="727"/>
      <c r="J61" s="723"/>
      <c r="K61" s="723"/>
      <c r="L61" s="723"/>
      <c r="M61" s="723"/>
      <c r="N61" s="724"/>
    </row>
    <row r="62" spans="9:14">
      <c r="I62" s="727"/>
      <c r="J62" s="723"/>
      <c r="K62" s="723"/>
      <c r="L62" s="723"/>
      <c r="M62" s="723"/>
      <c r="N62" s="724"/>
    </row>
    <row r="63" spans="9:14">
      <c r="I63" s="727"/>
      <c r="J63" s="723"/>
      <c r="K63" s="723"/>
      <c r="L63" s="723"/>
      <c r="M63" s="723"/>
      <c r="N63" s="724"/>
    </row>
    <row r="64" spans="9:14">
      <c r="I64" s="727"/>
      <c r="J64" s="723"/>
      <c r="K64" s="723"/>
      <c r="L64" s="723"/>
      <c r="M64" s="723"/>
      <c r="N64" s="724"/>
    </row>
    <row r="65" spans="9:14">
      <c r="I65" s="727"/>
      <c r="J65" s="723"/>
      <c r="K65" s="723"/>
      <c r="L65" s="723"/>
      <c r="M65" s="723"/>
      <c r="N65" s="724"/>
    </row>
    <row r="66" spans="9:14">
      <c r="I66" s="727"/>
      <c r="J66" s="723"/>
      <c r="K66" s="723"/>
      <c r="L66" s="723"/>
      <c r="M66" s="723"/>
      <c r="N66" s="724"/>
    </row>
    <row r="67" spans="9:14">
      <c r="I67" s="727"/>
      <c r="J67" s="723"/>
      <c r="K67" s="723"/>
      <c r="L67" s="723"/>
      <c r="M67" s="723"/>
      <c r="N67" s="724"/>
    </row>
    <row r="68" spans="9:14">
      <c r="I68" s="727"/>
      <c r="J68" s="723"/>
      <c r="K68" s="723"/>
      <c r="L68" s="723"/>
      <c r="M68" s="723"/>
      <c r="N68" s="724"/>
    </row>
    <row r="69" spans="9:14">
      <c r="I69" s="727"/>
      <c r="J69" s="723"/>
      <c r="K69" s="723"/>
      <c r="L69" s="723"/>
      <c r="M69" s="723"/>
      <c r="N69" s="724"/>
    </row>
    <row r="70" spans="9:14">
      <c r="I70" s="727"/>
      <c r="J70" s="723"/>
      <c r="K70" s="723"/>
      <c r="L70" s="723"/>
      <c r="M70" s="723"/>
      <c r="N70" s="724"/>
    </row>
    <row r="71" spans="9:14">
      <c r="I71" s="727"/>
      <c r="J71" s="723"/>
      <c r="K71" s="723"/>
      <c r="L71" s="723"/>
      <c r="M71" s="723"/>
      <c r="N71" s="724"/>
    </row>
    <row r="72" spans="9:14">
      <c r="I72" s="727"/>
      <c r="J72" s="723"/>
      <c r="K72" s="723"/>
      <c r="L72" s="723"/>
      <c r="M72" s="723"/>
      <c r="N72" s="724"/>
    </row>
    <row r="73" spans="9:14">
      <c r="I73" s="727"/>
      <c r="J73" s="723"/>
      <c r="K73" s="723"/>
      <c r="L73" s="723"/>
      <c r="M73" s="723"/>
      <c r="N73" s="724"/>
    </row>
    <row r="74" spans="9:14">
      <c r="I74" s="727"/>
      <c r="J74" s="723"/>
      <c r="K74" s="723"/>
      <c r="L74" s="723"/>
      <c r="M74" s="723"/>
      <c r="N74" s="724"/>
    </row>
    <row r="75" spans="9:14">
      <c r="I75" s="727"/>
      <c r="J75" s="723"/>
      <c r="K75" s="723"/>
      <c r="L75" s="723"/>
      <c r="M75" s="723"/>
      <c r="N75" s="724"/>
    </row>
    <row r="76" spans="9:14">
      <c r="I76" s="727"/>
      <c r="J76" s="723"/>
      <c r="K76" s="723"/>
      <c r="L76" s="723"/>
      <c r="M76" s="723"/>
      <c r="N76" s="724"/>
    </row>
    <row r="77" spans="9:14">
      <c r="I77" s="727"/>
      <c r="J77" s="723"/>
      <c r="K77" s="723"/>
      <c r="L77" s="723"/>
      <c r="M77" s="723"/>
      <c r="N77" s="724"/>
    </row>
    <row r="78" spans="9:14">
      <c r="I78" s="727"/>
      <c r="J78" s="723"/>
      <c r="K78" s="723"/>
      <c r="L78" s="723"/>
      <c r="M78" s="723"/>
      <c r="N78" s="724"/>
    </row>
    <row r="79" spans="9:14">
      <c r="I79" s="727"/>
      <c r="J79" s="723"/>
      <c r="K79" s="723"/>
      <c r="L79" s="723"/>
      <c r="M79" s="723"/>
      <c r="N79" s="724"/>
    </row>
    <row r="80" spans="9:14">
      <c r="I80" s="727"/>
      <c r="J80" s="723"/>
      <c r="K80" s="723"/>
      <c r="L80" s="723"/>
      <c r="M80" s="723"/>
      <c r="N80" s="724"/>
    </row>
    <row r="81" spans="9:14">
      <c r="I81" s="727"/>
      <c r="J81" s="723"/>
      <c r="K81" s="723"/>
      <c r="L81" s="723"/>
      <c r="M81" s="723"/>
      <c r="N81" s="724"/>
    </row>
    <row r="82" spans="9:14">
      <c r="I82" s="727"/>
      <c r="J82" s="723"/>
      <c r="K82" s="723"/>
      <c r="L82" s="723"/>
      <c r="M82" s="723"/>
      <c r="N82" s="724"/>
    </row>
    <row r="83" spans="9:14">
      <c r="I83" s="727"/>
      <c r="J83" s="723"/>
      <c r="K83" s="723"/>
      <c r="L83" s="723"/>
      <c r="M83" s="723"/>
      <c r="N83" s="724"/>
    </row>
    <row r="84" spans="9:14">
      <c r="I84" s="727"/>
      <c r="J84" s="723"/>
      <c r="K84" s="723"/>
      <c r="L84" s="723"/>
      <c r="M84" s="723"/>
      <c r="N84" s="724"/>
    </row>
    <row r="85" spans="9:14">
      <c r="I85" s="727"/>
      <c r="J85" s="723"/>
      <c r="K85" s="723"/>
      <c r="L85" s="723"/>
      <c r="M85" s="723"/>
      <c r="N85" s="724"/>
    </row>
    <row r="86" spans="9:14">
      <c r="I86" s="727"/>
      <c r="J86" s="723"/>
      <c r="K86" s="723"/>
      <c r="L86" s="723"/>
      <c r="M86" s="723"/>
      <c r="N86" s="724"/>
    </row>
    <row r="87" spans="9:14">
      <c r="I87" s="727"/>
      <c r="J87" s="723"/>
      <c r="K87" s="723"/>
      <c r="L87" s="723"/>
      <c r="M87" s="723"/>
      <c r="N87" s="724"/>
    </row>
    <row r="88" spans="9:14">
      <c r="I88" s="727"/>
      <c r="J88" s="723"/>
      <c r="K88" s="723"/>
      <c r="L88" s="723"/>
      <c r="M88" s="723"/>
      <c r="N88" s="724"/>
    </row>
    <row r="89" spans="9:14">
      <c r="I89" s="727"/>
      <c r="J89" s="723"/>
      <c r="K89" s="723"/>
      <c r="L89" s="723"/>
      <c r="M89" s="723"/>
      <c r="N89" s="724"/>
    </row>
    <row r="90" spans="9:14">
      <c r="I90" s="727"/>
      <c r="J90" s="723"/>
      <c r="K90" s="723"/>
      <c r="L90" s="723"/>
      <c r="M90" s="723"/>
      <c r="N90" s="724"/>
    </row>
    <row r="91" spans="9:14">
      <c r="I91" s="727"/>
      <c r="J91" s="723"/>
      <c r="K91" s="723"/>
      <c r="L91" s="723"/>
      <c r="M91" s="723"/>
      <c r="N91" s="724"/>
    </row>
    <row r="92" spans="9:14">
      <c r="I92" s="727"/>
      <c r="J92" s="723"/>
      <c r="K92" s="723"/>
      <c r="L92" s="723"/>
      <c r="M92" s="723"/>
      <c r="N92" s="724"/>
    </row>
    <row r="93" spans="9:14">
      <c r="I93" s="727"/>
      <c r="J93" s="723"/>
      <c r="K93" s="723"/>
      <c r="L93" s="723"/>
      <c r="M93" s="723"/>
      <c r="N93" s="724"/>
    </row>
    <row r="94" spans="9:14">
      <c r="I94" s="727"/>
      <c r="J94" s="723"/>
      <c r="K94" s="723"/>
      <c r="L94" s="723"/>
      <c r="M94" s="723"/>
      <c r="N94" s="724"/>
    </row>
    <row r="95" spans="9:14">
      <c r="I95" s="727"/>
      <c r="J95" s="723"/>
      <c r="K95" s="723"/>
      <c r="L95" s="723"/>
      <c r="M95" s="723"/>
      <c r="N95" s="724"/>
    </row>
    <row r="96" spans="9:14">
      <c r="I96" s="727"/>
      <c r="J96" s="723"/>
      <c r="K96" s="723"/>
      <c r="L96" s="723"/>
      <c r="M96" s="723"/>
      <c r="N96" s="724"/>
    </row>
    <row r="97" spans="9:14">
      <c r="I97" s="727"/>
      <c r="J97" s="723"/>
      <c r="K97" s="723"/>
      <c r="L97" s="723"/>
      <c r="M97" s="723"/>
      <c r="N97" s="724"/>
    </row>
    <row r="98" spans="9:14">
      <c r="I98" s="727"/>
      <c r="J98" s="723"/>
      <c r="K98" s="723"/>
      <c r="L98" s="723"/>
      <c r="M98" s="723"/>
      <c r="N98" s="724"/>
    </row>
    <row r="99" spans="9:14">
      <c r="I99" s="727"/>
      <c r="J99" s="723"/>
      <c r="K99" s="723"/>
      <c r="L99" s="723"/>
      <c r="M99" s="723"/>
      <c r="N99" s="724"/>
    </row>
    <row r="100" spans="9:14">
      <c r="I100" s="727"/>
      <c r="J100" s="723"/>
      <c r="K100" s="723"/>
      <c r="L100" s="723"/>
      <c r="M100" s="723"/>
      <c r="N100" s="724"/>
    </row>
    <row r="101" spans="9:14">
      <c r="I101" s="727"/>
      <c r="J101" s="723"/>
      <c r="K101" s="723"/>
      <c r="L101" s="723"/>
      <c r="M101" s="723"/>
      <c r="N101" s="724"/>
    </row>
    <row r="102" spans="9:14" ht="15" thickBot="1">
      <c r="I102" s="713"/>
      <c r="J102" s="714"/>
      <c r="K102" s="714"/>
      <c r="L102" s="714"/>
      <c r="M102" s="714"/>
      <c r="N102" s="715"/>
    </row>
  </sheetData>
  <sheetProtection algorithmName="SHA-512" hashValue="SP6bgkScqN4EdyN0ZkLoyBbtMCiUJ0tvglKtg54KiZIoCTekfcYkW6H9ZTmC6MZ+flG29Q9M1Ns73+a7S/uNZg==" saltValue="w9fNiymDRPB2evBJXyPq4g==" spinCount="100000" sheet="1" objects="1" scenarios="1" selectLockedCells="1"/>
  <mergeCells count="6">
    <mergeCell ref="E8:F13"/>
    <mergeCell ref="G8:G13"/>
    <mergeCell ref="I2:N2"/>
    <mergeCell ref="A2:C2"/>
    <mergeCell ref="G2:G5"/>
    <mergeCell ref="E2:F5"/>
  </mergeCells>
  <phoneticPr fontId="99" type="noConversion"/>
  <conditionalFormatting sqref="G2">
    <cfRule type="notContainsBlanks" dxfId="222" priority="7">
      <formula>LEN(TRIM(G2))&gt;0</formula>
    </cfRule>
  </conditionalFormatting>
  <conditionalFormatting sqref="G8">
    <cfRule type="notContainsBlanks" dxfId="220" priority="3">
      <formula>LEN(TRIM(G8))&gt;0</formula>
    </cfRule>
  </conditionalFormatting>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83969" r:id="rId4" name="Check Box 1">
              <controlPr defaultSize="0" autoFill="0" autoLine="0" autoPict="0">
                <anchor moveWithCells="1">
                  <from>
                    <xdr:col>0</xdr:col>
                    <xdr:colOff>19050</xdr:colOff>
                    <xdr:row>2</xdr:row>
                    <xdr:rowOff>0</xdr:rowOff>
                  </from>
                  <to>
                    <xdr:col>0</xdr:col>
                    <xdr:colOff>628650</xdr:colOff>
                    <xdr:row>3</xdr:row>
                    <xdr:rowOff>0</xdr:rowOff>
                  </to>
                </anchor>
              </controlPr>
            </control>
          </mc:Choice>
        </mc:AlternateContent>
        <mc:AlternateContent xmlns:mc="http://schemas.openxmlformats.org/markup-compatibility/2006">
          <mc:Choice Requires="x14">
            <control shapeId="83970" r:id="rId5" name="Check Box 2">
              <controlPr defaultSize="0" autoFill="0" autoLine="0" autoPict="0">
                <anchor moveWithCells="1">
                  <from>
                    <xdr:col>0</xdr:col>
                    <xdr:colOff>19050</xdr:colOff>
                    <xdr:row>2</xdr:row>
                    <xdr:rowOff>209550</xdr:rowOff>
                  </from>
                  <to>
                    <xdr:col>0</xdr:col>
                    <xdr:colOff>628650</xdr:colOff>
                    <xdr:row>4</xdr:row>
                    <xdr:rowOff>12700</xdr:rowOff>
                  </to>
                </anchor>
              </controlPr>
            </control>
          </mc:Choice>
        </mc:AlternateContent>
        <mc:AlternateContent xmlns:mc="http://schemas.openxmlformats.org/markup-compatibility/2006">
          <mc:Choice Requires="x14">
            <control shapeId="83971" r:id="rId6" name="Check Box 3">
              <controlPr defaultSize="0" autoFill="0" autoLine="0" autoPict="0">
                <anchor moveWithCells="1">
                  <from>
                    <xdr:col>0</xdr:col>
                    <xdr:colOff>12700</xdr:colOff>
                    <xdr:row>5</xdr:row>
                    <xdr:rowOff>165100</xdr:rowOff>
                  </from>
                  <to>
                    <xdr:col>0</xdr:col>
                    <xdr:colOff>622300</xdr:colOff>
                    <xdr:row>7</xdr:row>
                    <xdr:rowOff>0</xdr:rowOff>
                  </to>
                </anchor>
              </controlPr>
            </control>
          </mc:Choice>
        </mc:AlternateContent>
        <mc:AlternateContent xmlns:mc="http://schemas.openxmlformats.org/markup-compatibility/2006">
          <mc:Choice Requires="x14">
            <control shapeId="83972" r:id="rId7" name="Check Box 4">
              <controlPr defaultSize="0" autoFill="0" autoLine="0" autoPict="0">
                <anchor moveWithCells="1">
                  <from>
                    <xdr:col>0</xdr:col>
                    <xdr:colOff>12700</xdr:colOff>
                    <xdr:row>6</xdr:row>
                    <xdr:rowOff>165100</xdr:rowOff>
                  </from>
                  <to>
                    <xdr:col>0</xdr:col>
                    <xdr:colOff>622300</xdr:colOff>
                    <xdr:row>7</xdr:row>
                    <xdr:rowOff>184150</xdr:rowOff>
                  </to>
                </anchor>
              </controlPr>
            </control>
          </mc:Choice>
        </mc:AlternateContent>
        <mc:AlternateContent xmlns:mc="http://schemas.openxmlformats.org/markup-compatibility/2006">
          <mc:Choice Requires="x14">
            <control shapeId="83973" r:id="rId8" name="Check Box 5">
              <controlPr defaultSize="0" autoFill="0" autoLine="0" autoPict="0">
                <anchor moveWithCells="1">
                  <from>
                    <xdr:col>0</xdr:col>
                    <xdr:colOff>12700</xdr:colOff>
                    <xdr:row>7</xdr:row>
                    <xdr:rowOff>165100</xdr:rowOff>
                  </from>
                  <to>
                    <xdr:col>0</xdr:col>
                    <xdr:colOff>622300</xdr:colOff>
                    <xdr:row>9</xdr:row>
                    <xdr:rowOff>0</xdr:rowOff>
                  </to>
                </anchor>
              </controlPr>
            </control>
          </mc:Choice>
        </mc:AlternateContent>
        <mc:AlternateContent xmlns:mc="http://schemas.openxmlformats.org/markup-compatibility/2006">
          <mc:Choice Requires="x14">
            <control shapeId="83974" r:id="rId9" name="Check Box 6">
              <controlPr defaultSize="0" autoFill="0" autoLine="0" autoPict="0">
                <anchor moveWithCells="1">
                  <from>
                    <xdr:col>0</xdr:col>
                    <xdr:colOff>12700</xdr:colOff>
                    <xdr:row>14</xdr:row>
                    <xdr:rowOff>165100</xdr:rowOff>
                  </from>
                  <to>
                    <xdr:col>0</xdr:col>
                    <xdr:colOff>622300</xdr:colOff>
                    <xdr:row>16</xdr:row>
                    <xdr:rowOff>0</xdr:rowOff>
                  </to>
                </anchor>
              </controlPr>
            </control>
          </mc:Choice>
        </mc:AlternateContent>
        <mc:AlternateContent xmlns:mc="http://schemas.openxmlformats.org/markup-compatibility/2006">
          <mc:Choice Requires="x14">
            <control shapeId="83975" r:id="rId10" name="Check Box 7">
              <controlPr defaultSize="0" autoFill="0" autoLine="0" autoPict="0">
                <anchor moveWithCells="1">
                  <from>
                    <xdr:col>0</xdr:col>
                    <xdr:colOff>12700</xdr:colOff>
                    <xdr:row>15</xdr:row>
                    <xdr:rowOff>171450</xdr:rowOff>
                  </from>
                  <to>
                    <xdr:col>0</xdr:col>
                    <xdr:colOff>622300</xdr:colOff>
                    <xdr:row>17</xdr:row>
                    <xdr:rowOff>12700</xdr:rowOff>
                  </to>
                </anchor>
              </controlPr>
            </control>
          </mc:Choice>
        </mc:AlternateContent>
        <mc:AlternateContent xmlns:mc="http://schemas.openxmlformats.org/markup-compatibility/2006">
          <mc:Choice Requires="x14">
            <control shapeId="83976" r:id="rId11" name="Check Box 8">
              <controlPr defaultSize="0" autoFill="0" autoLine="0" autoPict="0">
                <anchor moveWithCells="1">
                  <from>
                    <xdr:col>0</xdr:col>
                    <xdr:colOff>12700</xdr:colOff>
                    <xdr:row>16</xdr:row>
                    <xdr:rowOff>171450</xdr:rowOff>
                  </from>
                  <to>
                    <xdr:col>0</xdr:col>
                    <xdr:colOff>622300</xdr:colOff>
                    <xdr:row>18</xdr:row>
                    <xdr:rowOff>12700</xdr:rowOff>
                  </to>
                </anchor>
              </controlPr>
            </control>
          </mc:Choice>
        </mc:AlternateContent>
        <mc:AlternateContent xmlns:mc="http://schemas.openxmlformats.org/markup-compatibility/2006">
          <mc:Choice Requires="x14">
            <control shapeId="83977" r:id="rId12" name="Check Box 9">
              <controlPr defaultSize="0" autoFill="0" autoLine="0" autoPict="0">
                <anchor moveWithCells="1">
                  <from>
                    <xdr:col>0</xdr:col>
                    <xdr:colOff>12700</xdr:colOff>
                    <xdr:row>17</xdr:row>
                    <xdr:rowOff>171450</xdr:rowOff>
                  </from>
                  <to>
                    <xdr:col>0</xdr:col>
                    <xdr:colOff>622300</xdr:colOff>
                    <xdr:row>19</xdr:row>
                    <xdr:rowOff>12700</xdr:rowOff>
                  </to>
                </anchor>
              </controlPr>
            </control>
          </mc:Choice>
        </mc:AlternateContent>
        <mc:AlternateContent xmlns:mc="http://schemas.openxmlformats.org/markup-compatibility/2006">
          <mc:Choice Requires="x14">
            <control shapeId="83978" r:id="rId13" name="Check Box 10">
              <controlPr defaultSize="0" autoFill="0" autoLine="0" autoPict="0">
                <anchor moveWithCells="1">
                  <from>
                    <xdr:col>0</xdr:col>
                    <xdr:colOff>12700</xdr:colOff>
                    <xdr:row>18</xdr:row>
                    <xdr:rowOff>171450</xdr:rowOff>
                  </from>
                  <to>
                    <xdr:col>0</xdr:col>
                    <xdr:colOff>622300</xdr:colOff>
                    <xdr:row>20</xdr:row>
                    <xdr:rowOff>12700</xdr:rowOff>
                  </to>
                </anchor>
              </controlPr>
            </control>
          </mc:Choice>
        </mc:AlternateContent>
        <mc:AlternateContent xmlns:mc="http://schemas.openxmlformats.org/markup-compatibility/2006">
          <mc:Choice Requires="x14">
            <control shapeId="83979" r:id="rId14" name="Check Box 11">
              <controlPr defaultSize="0" autoFill="0" autoLine="0" autoPict="0">
                <anchor moveWithCells="1">
                  <from>
                    <xdr:col>0</xdr:col>
                    <xdr:colOff>12700</xdr:colOff>
                    <xdr:row>20</xdr:row>
                    <xdr:rowOff>184150</xdr:rowOff>
                  </from>
                  <to>
                    <xdr:col>0</xdr:col>
                    <xdr:colOff>622300</xdr:colOff>
                    <xdr:row>22</xdr:row>
                    <xdr:rowOff>12700</xdr:rowOff>
                  </to>
                </anchor>
              </controlPr>
            </control>
          </mc:Choice>
        </mc:AlternateContent>
        <mc:AlternateContent xmlns:mc="http://schemas.openxmlformats.org/markup-compatibility/2006">
          <mc:Choice Requires="x14">
            <control shapeId="83980" r:id="rId15" name="Check Box 12">
              <controlPr defaultSize="0" autoFill="0" autoLine="0" autoPict="0">
                <anchor moveWithCells="1">
                  <from>
                    <xdr:col>1</xdr:col>
                    <xdr:colOff>76200</xdr:colOff>
                    <xdr:row>1</xdr:row>
                    <xdr:rowOff>374650</xdr:rowOff>
                  </from>
                  <to>
                    <xdr:col>1</xdr:col>
                    <xdr:colOff>685800</xdr:colOff>
                    <xdr:row>3</xdr:row>
                    <xdr:rowOff>0</xdr:rowOff>
                  </to>
                </anchor>
              </controlPr>
            </control>
          </mc:Choice>
        </mc:AlternateContent>
        <mc:AlternateContent xmlns:mc="http://schemas.openxmlformats.org/markup-compatibility/2006">
          <mc:Choice Requires="x14">
            <control shapeId="83981" r:id="rId16" name="Check Box 13">
              <controlPr defaultSize="0" autoFill="0" autoLine="0" autoPict="0">
                <anchor moveWithCells="1">
                  <from>
                    <xdr:col>1</xdr:col>
                    <xdr:colOff>76200</xdr:colOff>
                    <xdr:row>2</xdr:row>
                    <xdr:rowOff>209550</xdr:rowOff>
                  </from>
                  <to>
                    <xdr:col>1</xdr:col>
                    <xdr:colOff>685800</xdr:colOff>
                    <xdr:row>4</xdr:row>
                    <xdr:rowOff>19050</xdr:rowOff>
                  </to>
                </anchor>
              </controlPr>
            </control>
          </mc:Choice>
        </mc:AlternateContent>
        <mc:AlternateContent xmlns:mc="http://schemas.openxmlformats.org/markup-compatibility/2006">
          <mc:Choice Requires="x14">
            <control shapeId="83982" r:id="rId17" name="Check Box 14">
              <controlPr defaultSize="0" autoFill="0" autoLine="0" autoPict="0">
                <anchor moveWithCells="1">
                  <from>
                    <xdr:col>1</xdr:col>
                    <xdr:colOff>76200</xdr:colOff>
                    <xdr:row>3</xdr:row>
                    <xdr:rowOff>171450</xdr:rowOff>
                  </from>
                  <to>
                    <xdr:col>1</xdr:col>
                    <xdr:colOff>685800</xdr:colOff>
                    <xdr:row>5</xdr:row>
                    <xdr:rowOff>0</xdr:rowOff>
                  </to>
                </anchor>
              </controlPr>
            </control>
          </mc:Choice>
        </mc:AlternateContent>
        <mc:AlternateContent xmlns:mc="http://schemas.openxmlformats.org/markup-compatibility/2006">
          <mc:Choice Requires="x14">
            <control shapeId="83983" r:id="rId18" name="Check Box 15">
              <controlPr defaultSize="0" autoFill="0" autoLine="0" autoPict="0">
                <anchor moveWithCells="1">
                  <from>
                    <xdr:col>1</xdr:col>
                    <xdr:colOff>69850</xdr:colOff>
                    <xdr:row>4</xdr:row>
                    <xdr:rowOff>190500</xdr:rowOff>
                  </from>
                  <to>
                    <xdr:col>1</xdr:col>
                    <xdr:colOff>679450</xdr:colOff>
                    <xdr:row>6</xdr:row>
                    <xdr:rowOff>0</xdr:rowOff>
                  </to>
                </anchor>
              </controlPr>
            </control>
          </mc:Choice>
        </mc:AlternateContent>
        <mc:AlternateContent xmlns:mc="http://schemas.openxmlformats.org/markup-compatibility/2006">
          <mc:Choice Requires="x14">
            <control shapeId="83984" r:id="rId19" name="Check Box 16">
              <controlPr defaultSize="0" autoFill="0" autoLine="0" autoPict="0">
                <anchor moveWithCells="1">
                  <from>
                    <xdr:col>1</xdr:col>
                    <xdr:colOff>69850</xdr:colOff>
                    <xdr:row>5</xdr:row>
                    <xdr:rowOff>165100</xdr:rowOff>
                  </from>
                  <to>
                    <xdr:col>1</xdr:col>
                    <xdr:colOff>679450</xdr:colOff>
                    <xdr:row>7</xdr:row>
                    <xdr:rowOff>0</xdr:rowOff>
                  </to>
                </anchor>
              </controlPr>
            </control>
          </mc:Choice>
        </mc:AlternateContent>
        <mc:AlternateContent xmlns:mc="http://schemas.openxmlformats.org/markup-compatibility/2006">
          <mc:Choice Requires="x14">
            <control shapeId="83985" r:id="rId20" name="Check Box 17">
              <controlPr defaultSize="0" autoFill="0" autoLine="0" autoPict="0">
                <anchor moveWithCells="1">
                  <from>
                    <xdr:col>1</xdr:col>
                    <xdr:colOff>69850</xdr:colOff>
                    <xdr:row>6</xdr:row>
                    <xdr:rowOff>171450</xdr:rowOff>
                  </from>
                  <to>
                    <xdr:col>1</xdr:col>
                    <xdr:colOff>717550</xdr:colOff>
                    <xdr:row>8</xdr:row>
                    <xdr:rowOff>0</xdr:rowOff>
                  </to>
                </anchor>
              </controlPr>
            </control>
          </mc:Choice>
        </mc:AlternateContent>
        <mc:AlternateContent xmlns:mc="http://schemas.openxmlformats.org/markup-compatibility/2006">
          <mc:Choice Requires="x14">
            <control shapeId="83986" r:id="rId21" name="Check Box 18">
              <controlPr defaultSize="0" autoFill="0" autoLine="0" autoPict="0">
                <anchor moveWithCells="1">
                  <from>
                    <xdr:col>1</xdr:col>
                    <xdr:colOff>69850</xdr:colOff>
                    <xdr:row>7</xdr:row>
                    <xdr:rowOff>146050</xdr:rowOff>
                  </from>
                  <to>
                    <xdr:col>1</xdr:col>
                    <xdr:colOff>717550</xdr:colOff>
                    <xdr:row>8</xdr:row>
                    <xdr:rowOff>184150</xdr:rowOff>
                  </to>
                </anchor>
              </controlPr>
            </control>
          </mc:Choice>
        </mc:AlternateContent>
        <mc:AlternateContent xmlns:mc="http://schemas.openxmlformats.org/markup-compatibility/2006">
          <mc:Choice Requires="x14">
            <control shapeId="83987" r:id="rId22" name="Check Box 19">
              <controlPr defaultSize="0" autoFill="0" autoLine="0" autoPict="0">
                <anchor moveWithCells="1">
                  <from>
                    <xdr:col>1</xdr:col>
                    <xdr:colOff>69850</xdr:colOff>
                    <xdr:row>9</xdr:row>
                    <xdr:rowOff>171450</xdr:rowOff>
                  </from>
                  <to>
                    <xdr:col>1</xdr:col>
                    <xdr:colOff>717550</xdr:colOff>
                    <xdr:row>11</xdr:row>
                    <xdr:rowOff>0</xdr:rowOff>
                  </to>
                </anchor>
              </controlPr>
            </control>
          </mc:Choice>
        </mc:AlternateContent>
        <mc:AlternateContent xmlns:mc="http://schemas.openxmlformats.org/markup-compatibility/2006">
          <mc:Choice Requires="x14">
            <control shapeId="83988" r:id="rId23" name="Check Box 20">
              <controlPr defaultSize="0" autoFill="0" autoLine="0" autoPict="0">
                <anchor moveWithCells="1">
                  <from>
                    <xdr:col>1</xdr:col>
                    <xdr:colOff>69850</xdr:colOff>
                    <xdr:row>13</xdr:row>
                    <xdr:rowOff>184150</xdr:rowOff>
                  </from>
                  <to>
                    <xdr:col>1</xdr:col>
                    <xdr:colOff>736600</xdr:colOff>
                    <xdr:row>15</xdr:row>
                    <xdr:rowOff>19050</xdr:rowOff>
                  </to>
                </anchor>
              </controlPr>
            </control>
          </mc:Choice>
        </mc:AlternateContent>
        <mc:AlternateContent xmlns:mc="http://schemas.openxmlformats.org/markup-compatibility/2006">
          <mc:Choice Requires="x14">
            <control shapeId="83989" r:id="rId24" name="Check Box 21">
              <controlPr defaultSize="0" autoFill="0" autoLine="0" autoPict="0">
                <anchor moveWithCells="1">
                  <from>
                    <xdr:col>1</xdr:col>
                    <xdr:colOff>69850</xdr:colOff>
                    <xdr:row>14</xdr:row>
                    <xdr:rowOff>184150</xdr:rowOff>
                  </from>
                  <to>
                    <xdr:col>1</xdr:col>
                    <xdr:colOff>736600</xdr:colOff>
                    <xdr:row>16</xdr:row>
                    <xdr:rowOff>19050</xdr:rowOff>
                  </to>
                </anchor>
              </controlPr>
            </control>
          </mc:Choice>
        </mc:AlternateContent>
        <mc:AlternateContent xmlns:mc="http://schemas.openxmlformats.org/markup-compatibility/2006">
          <mc:Choice Requires="x14">
            <control shapeId="83990" r:id="rId25" name="Check Box 22">
              <controlPr defaultSize="0" autoFill="0" autoLine="0" autoPict="0">
                <anchor moveWithCells="1">
                  <from>
                    <xdr:col>1</xdr:col>
                    <xdr:colOff>69850</xdr:colOff>
                    <xdr:row>15</xdr:row>
                    <xdr:rowOff>184150</xdr:rowOff>
                  </from>
                  <to>
                    <xdr:col>1</xdr:col>
                    <xdr:colOff>736600</xdr:colOff>
                    <xdr:row>17</xdr:row>
                    <xdr:rowOff>19050</xdr:rowOff>
                  </to>
                </anchor>
              </controlPr>
            </control>
          </mc:Choice>
        </mc:AlternateContent>
        <mc:AlternateContent xmlns:mc="http://schemas.openxmlformats.org/markup-compatibility/2006">
          <mc:Choice Requires="x14">
            <control shapeId="83991" r:id="rId26" name="Check Box 23">
              <controlPr defaultSize="0" autoFill="0" autoLine="0" autoPict="0">
                <anchor moveWithCells="1">
                  <from>
                    <xdr:col>1</xdr:col>
                    <xdr:colOff>69850</xdr:colOff>
                    <xdr:row>16</xdr:row>
                    <xdr:rowOff>190500</xdr:rowOff>
                  </from>
                  <to>
                    <xdr:col>1</xdr:col>
                    <xdr:colOff>736600</xdr:colOff>
                    <xdr:row>18</xdr:row>
                    <xdr:rowOff>19050</xdr:rowOff>
                  </to>
                </anchor>
              </controlPr>
            </control>
          </mc:Choice>
        </mc:AlternateContent>
        <mc:AlternateContent xmlns:mc="http://schemas.openxmlformats.org/markup-compatibility/2006">
          <mc:Choice Requires="x14">
            <control shapeId="83992" r:id="rId27" name="Check Box 24">
              <controlPr defaultSize="0" autoFill="0" autoLine="0" autoPict="0">
                <anchor moveWithCells="1">
                  <from>
                    <xdr:col>1</xdr:col>
                    <xdr:colOff>69850</xdr:colOff>
                    <xdr:row>17</xdr:row>
                    <xdr:rowOff>190500</xdr:rowOff>
                  </from>
                  <to>
                    <xdr:col>1</xdr:col>
                    <xdr:colOff>736600</xdr:colOff>
                    <xdr:row>19</xdr:row>
                    <xdr:rowOff>19050</xdr:rowOff>
                  </to>
                </anchor>
              </controlPr>
            </control>
          </mc:Choice>
        </mc:AlternateContent>
        <mc:AlternateContent xmlns:mc="http://schemas.openxmlformats.org/markup-compatibility/2006">
          <mc:Choice Requires="x14">
            <control shapeId="83993" r:id="rId28" name="Check Box 25">
              <controlPr defaultSize="0" autoFill="0" autoLine="0" autoPict="0">
                <anchor moveWithCells="1">
                  <from>
                    <xdr:col>1</xdr:col>
                    <xdr:colOff>69850</xdr:colOff>
                    <xdr:row>18</xdr:row>
                    <xdr:rowOff>190500</xdr:rowOff>
                  </from>
                  <to>
                    <xdr:col>1</xdr:col>
                    <xdr:colOff>736600</xdr:colOff>
                    <xdr:row>20</xdr:row>
                    <xdr:rowOff>19050</xdr:rowOff>
                  </to>
                </anchor>
              </controlPr>
            </control>
          </mc:Choice>
        </mc:AlternateContent>
        <mc:AlternateContent xmlns:mc="http://schemas.openxmlformats.org/markup-compatibility/2006">
          <mc:Choice Requires="x14">
            <control shapeId="83994" r:id="rId29" name="Check Box 26">
              <controlPr defaultSize="0" autoFill="0" autoLine="0" autoPict="0">
                <anchor moveWithCells="1">
                  <from>
                    <xdr:col>2</xdr:col>
                    <xdr:colOff>19050</xdr:colOff>
                    <xdr:row>4</xdr:row>
                    <xdr:rowOff>184150</xdr:rowOff>
                  </from>
                  <to>
                    <xdr:col>2</xdr:col>
                    <xdr:colOff>666750</xdr:colOff>
                    <xdr:row>5</xdr:row>
                    <xdr:rowOff>184150</xdr:rowOff>
                  </to>
                </anchor>
              </controlPr>
            </control>
          </mc:Choice>
        </mc:AlternateContent>
        <mc:AlternateContent xmlns:mc="http://schemas.openxmlformats.org/markup-compatibility/2006">
          <mc:Choice Requires="x14">
            <control shapeId="83995" r:id="rId30" name="Check Box 27">
              <controlPr defaultSize="0" autoFill="0" autoLine="0" autoPict="0">
                <anchor moveWithCells="1">
                  <from>
                    <xdr:col>2</xdr:col>
                    <xdr:colOff>19050</xdr:colOff>
                    <xdr:row>5</xdr:row>
                    <xdr:rowOff>190500</xdr:rowOff>
                  </from>
                  <to>
                    <xdr:col>2</xdr:col>
                    <xdr:colOff>666750</xdr:colOff>
                    <xdr:row>7</xdr:row>
                    <xdr:rowOff>12700</xdr:rowOff>
                  </to>
                </anchor>
              </controlPr>
            </control>
          </mc:Choice>
        </mc:AlternateContent>
        <mc:AlternateContent xmlns:mc="http://schemas.openxmlformats.org/markup-compatibility/2006">
          <mc:Choice Requires="x14">
            <control shapeId="83996" r:id="rId31" name="Check Box 28">
              <controlPr defaultSize="0" autoFill="0" autoLine="0" autoPict="0">
                <anchor moveWithCells="1">
                  <from>
                    <xdr:col>2</xdr:col>
                    <xdr:colOff>31750</xdr:colOff>
                    <xdr:row>6</xdr:row>
                    <xdr:rowOff>190500</xdr:rowOff>
                  </from>
                  <to>
                    <xdr:col>2</xdr:col>
                    <xdr:colOff>679450</xdr:colOff>
                    <xdr:row>8</xdr:row>
                    <xdr:rowOff>19050</xdr:rowOff>
                  </to>
                </anchor>
              </controlPr>
            </control>
          </mc:Choice>
        </mc:AlternateContent>
        <mc:AlternateContent xmlns:mc="http://schemas.openxmlformats.org/markup-compatibility/2006">
          <mc:Choice Requires="x14">
            <control shapeId="83997" r:id="rId32" name="Check Box 29">
              <controlPr defaultSize="0" autoFill="0" autoLine="0" autoPict="0">
                <anchor moveWithCells="1">
                  <from>
                    <xdr:col>2</xdr:col>
                    <xdr:colOff>31750</xdr:colOff>
                    <xdr:row>9</xdr:row>
                    <xdr:rowOff>12700</xdr:rowOff>
                  </from>
                  <to>
                    <xdr:col>2</xdr:col>
                    <xdr:colOff>679450</xdr:colOff>
                    <xdr:row>10</xdr:row>
                    <xdr:rowOff>31750</xdr:rowOff>
                  </to>
                </anchor>
              </controlPr>
            </control>
          </mc:Choice>
        </mc:AlternateContent>
        <mc:AlternateContent xmlns:mc="http://schemas.openxmlformats.org/markup-compatibility/2006">
          <mc:Choice Requires="x14">
            <control shapeId="83998" r:id="rId33" name="Check Box 30">
              <controlPr defaultSize="0" autoFill="0" autoLine="0" autoPict="0">
                <anchor moveWithCells="1">
                  <from>
                    <xdr:col>2</xdr:col>
                    <xdr:colOff>31750</xdr:colOff>
                    <xdr:row>10</xdr:row>
                    <xdr:rowOff>19050</xdr:rowOff>
                  </from>
                  <to>
                    <xdr:col>2</xdr:col>
                    <xdr:colOff>679450</xdr:colOff>
                    <xdr:row>11</xdr:row>
                    <xdr:rowOff>50800</xdr:rowOff>
                  </to>
                </anchor>
              </controlPr>
            </control>
          </mc:Choice>
        </mc:AlternateContent>
        <mc:AlternateContent xmlns:mc="http://schemas.openxmlformats.org/markup-compatibility/2006">
          <mc:Choice Requires="x14">
            <control shapeId="83999" r:id="rId34" name="Check Box 31">
              <controlPr defaultSize="0" autoFill="0" autoLine="0" autoPict="0">
                <anchor moveWithCells="1">
                  <from>
                    <xdr:col>2</xdr:col>
                    <xdr:colOff>31750</xdr:colOff>
                    <xdr:row>11</xdr:row>
                    <xdr:rowOff>12700</xdr:rowOff>
                  </from>
                  <to>
                    <xdr:col>2</xdr:col>
                    <xdr:colOff>679450</xdr:colOff>
                    <xdr:row>12</xdr:row>
                    <xdr:rowOff>31750</xdr:rowOff>
                  </to>
                </anchor>
              </controlPr>
            </control>
          </mc:Choice>
        </mc:AlternateContent>
        <mc:AlternateContent xmlns:mc="http://schemas.openxmlformats.org/markup-compatibility/2006">
          <mc:Choice Requires="x14">
            <control shapeId="84000" r:id="rId35" name="Check Box 32">
              <controlPr defaultSize="0" autoFill="0" autoLine="0" autoPict="0">
                <anchor moveWithCells="1">
                  <from>
                    <xdr:col>1</xdr:col>
                    <xdr:colOff>69850</xdr:colOff>
                    <xdr:row>8</xdr:row>
                    <xdr:rowOff>146050</xdr:rowOff>
                  </from>
                  <to>
                    <xdr:col>1</xdr:col>
                    <xdr:colOff>717550</xdr:colOff>
                    <xdr:row>9</xdr:row>
                    <xdr:rowOff>184150</xdr:rowOff>
                  </to>
                </anchor>
              </controlPr>
            </control>
          </mc:Choice>
        </mc:AlternateContent>
        <mc:AlternateContent xmlns:mc="http://schemas.openxmlformats.org/markup-compatibility/2006">
          <mc:Choice Requires="x14">
            <control shapeId="84001" r:id="rId36" name="Check Box 33">
              <controlPr defaultSize="0" autoFill="0" autoLine="0" autoPict="0">
                <anchor moveWithCells="1">
                  <from>
                    <xdr:col>1</xdr:col>
                    <xdr:colOff>69850</xdr:colOff>
                    <xdr:row>10</xdr:row>
                    <xdr:rowOff>171450</xdr:rowOff>
                  </from>
                  <to>
                    <xdr:col>1</xdr:col>
                    <xdr:colOff>742950</xdr:colOff>
                    <xdr:row>12</xdr:row>
                    <xdr:rowOff>0</xdr:rowOff>
                  </to>
                </anchor>
              </controlPr>
            </control>
          </mc:Choice>
        </mc:AlternateContent>
        <mc:AlternateContent xmlns:mc="http://schemas.openxmlformats.org/markup-compatibility/2006">
          <mc:Choice Requires="x14">
            <control shapeId="84003" r:id="rId37" name="Check Box 35">
              <controlPr defaultSize="0" autoFill="0" autoLine="0" autoPict="0">
                <anchor moveWithCells="1">
                  <from>
                    <xdr:col>0</xdr:col>
                    <xdr:colOff>12700</xdr:colOff>
                    <xdr:row>8</xdr:row>
                    <xdr:rowOff>165100</xdr:rowOff>
                  </from>
                  <to>
                    <xdr:col>0</xdr:col>
                    <xdr:colOff>622300</xdr:colOff>
                    <xdr:row>10</xdr:row>
                    <xdr:rowOff>0</xdr:rowOff>
                  </to>
                </anchor>
              </controlPr>
            </control>
          </mc:Choice>
        </mc:AlternateContent>
        <mc:AlternateContent xmlns:mc="http://schemas.openxmlformats.org/markup-compatibility/2006">
          <mc:Choice Requires="x14">
            <control shapeId="84004" r:id="rId38" name="Check Box 36">
              <controlPr defaultSize="0" autoFill="0" autoLine="0" autoPict="0">
                <anchor moveWithCells="1">
                  <from>
                    <xdr:col>1</xdr:col>
                    <xdr:colOff>69850</xdr:colOff>
                    <xdr:row>11</xdr:row>
                    <xdr:rowOff>171450</xdr:rowOff>
                  </from>
                  <to>
                    <xdr:col>1</xdr:col>
                    <xdr:colOff>742950</xdr:colOff>
                    <xdr:row>13</xdr:row>
                    <xdr:rowOff>0</xdr:rowOff>
                  </to>
                </anchor>
              </controlPr>
            </control>
          </mc:Choice>
        </mc:AlternateContent>
        <mc:AlternateContent xmlns:mc="http://schemas.openxmlformats.org/markup-compatibility/2006">
          <mc:Choice Requires="x14">
            <control shapeId="84005" r:id="rId39" name="Check Box 37">
              <controlPr defaultSize="0" autoFill="0" autoLine="0" autoPict="0">
                <anchor moveWithCells="1">
                  <from>
                    <xdr:col>0</xdr:col>
                    <xdr:colOff>12700</xdr:colOff>
                    <xdr:row>9</xdr:row>
                    <xdr:rowOff>171450</xdr:rowOff>
                  </from>
                  <to>
                    <xdr:col>0</xdr:col>
                    <xdr:colOff>622300</xdr:colOff>
                    <xdr:row>11</xdr:row>
                    <xdr:rowOff>12700</xdr:rowOff>
                  </to>
                </anchor>
              </controlPr>
            </control>
          </mc:Choice>
        </mc:AlternateContent>
        <mc:AlternateContent xmlns:mc="http://schemas.openxmlformats.org/markup-compatibility/2006">
          <mc:Choice Requires="x14">
            <control shapeId="84006" r:id="rId40" name="Check Box 38">
              <controlPr defaultSize="0" autoFill="0" autoLine="0" autoPict="0">
                <anchor moveWithCells="1">
                  <from>
                    <xdr:col>1</xdr:col>
                    <xdr:colOff>69850</xdr:colOff>
                    <xdr:row>12</xdr:row>
                    <xdr:rowOff>171450</xdr:rowOff>
                  </from>
                  <to>
                    <xdr:col>1</xdr:col>
                    <xdr:colOff>742950</xdr:colOff>
                    <xdr:row>13</xdr:row>
                    <xdr:rowOff>184150</xdr:rowOff>
                  </to>
                </anchor>
              </controlPr>
            </control>
          </mc:Choice>
        </mc:AlternateContent>
        <mc:AlternateContent xmlns:mc="http://schemas.openxmlformats.org/markup-compatibility/2006">
          <mc:Choice Requires="x14">
            <control shapeId="84007" r:id="rId41" name="Check Box 39">
              <controlPr defaultSize="0" autoFill="0" autoLine="0" autoPict="0">
                <anchor moveWithCells="1">
                  <from>
                    <xdr:col>0</xdr:col>
                    <xdr:colOff>12700</xdr:colOff>
                    <xdr:row>10</xdr:row>
                    <xdr:rowOff>171450</xdr:rowOff>
                  </from>
                  <to>
                    <xdr:col>0</xdr:col>
                    <xdr:colOff>622300</xdr:colOff>
                    <xdr:row>12</xdr:row>
                    <xdr:rowOff>12700</xdr:rowOff>
                  </to>
                </anchor>
              </controlPr>
            </control>
          </mc:Choice>
        </mc:AlternateContent>
        <mc:AlternateContent xmlns:mc="http://schemas.openxmlformats.org/markup-compatibility/2006">
          <mc:Choice Requires="x14">
            <control shapeId="84009" r:id="rId42" name="Check Box 41">
              <controlPr defaultSize="0" autoFill="0" autoLine="0" autoPict="0">
                <anchor moveWithCells="1">
                  <from>
                    <xdr:col>0</xdr:col>
                    <xdr:colOff>12700</xdr:colOff>
                    <xdr:row>11</xdr:row>
                    <xdr:rowOff>171450</xdr:rowOff>
                  </from>
                  <to>
                    <xdr:col>0</xdr:col>
                    <xdr:colOff>622300</xdr:colOff>
                    <xdr:row>13</xdr:row>
                    <xdr:rowOff>0</xdr:rowOff>
                  </to>
                </anchor>
              </controlPr>
            </control>
          </mc:Choice>
        </mc:AlternateContent>
        <mc:AlternateContent xmlns:mc="http://schemas.openxmlformats.org/markup-compatibility/2006">
          <mc:Choice Requires="x14">
            <control shapeId="84011" r:id="rId43" name="Check Box 43">
              <controlPr defaultSize="0" autoFill="0" autoLine="0" autoPict="0">
                <anchor moveWithCells="1">
                  <from>
                    <xdr:col>0</xdr:col>
                    <xdr:colOff>12700</xdr:colOff>
                    <xdr:row>12</xdr:row>
                    <xdr:rowOff>171450</xdr:rowOff>
                  </from>
                  <to>
                    <xdr:col>0</xdr:col>
                    <xdr:colOff>622300</xdr:colOff>
                    <xdr:row>14</xdr:row>
                    <xdr:rowOff>0</xdr:rowOff>
                  </to>
                </anchor>
              </controlPr>
            </control>
          </mc:Choice>
        </mc:AlternateContent>
        <mc:AlternateContent xmlns:mc="http://schemas.openxmlformats.org/markup-compatibility/2006">
          <mc:Choice Requires="x14">
            <control shapeId="84013" r:id="rId44" name="Check Box 45">
              <controlPr defaultSize="0" autoFill="0" autoLine="0" autoPict="0">
                <anchor moveWithCells="1">
                  <from>
                    <xdr:col>0</xdr:col>
                    <xdr:colOff>12700</xdr:colOff>
                    <xdr:row>13</xdr:row>
                    <xdr:rowOff>165100</xdr:rowOff>
                  </from>
                  <to>
                    <xdr:col>0</xdr:col>
                    <xdr:colOff>622300</xdr:colOff>
                    <xdr:row>15</xdr:row>
                    <xdr:rowOff>0</xdr:rowOff>
                  </to>
                </anchor>
              </controlPr>
            </control>
          </mc:Choice>
        </mc:AlternateContent>
        <mc:AlternateContent xmlns:mc="http://schemas.openxmlformats.org/markup-compatibility/2006">
          <mc:Choice Requires="x14">
            <control shapeId="84015" r:id="rId45" name="Check Box 47">
              <controlPr defaultSize="0" autoFill="0" autoLine="0" autoPict="0">
                <anchor moveWithCells="1">
                  <from>
                    <xdr:col>1</xdr:col>
                    <xdr:colOff>69850</xdr:colOff>
                    <xdr:row>19</xdr:row>
                    <xdr:rowOff>190500</xdr:rowOff>
                  </from>
                  <to>
                    <xdr:col>1</xdr:col>
                    <xdr:colOff>736600</xdr:colOff>
                    <xdr:row>21</xdr:row>
                    <xdr:rowOff>19050</xdr:rowOff>
                  </to>
                </anchor>
              </controlPr>
            </control>
          </mc:Choice>
        </mc:AlternateContent>
        <mc:AlternateContent xmlns:mc="http://schemas.openxmlformats.org/markup-compatibility/2006">
          <mc:Choice Requires="x14">
            <control shapeId="84016" r:id="rId46" name="Check Box 48">
              <controlPr defaultSize="0" autoFill="0" autoLine="0" autoPict="0">
                <anchor moveWithCells="1">
                  <from>
                    <xdr:col>2</xdr:col>
                    <xdr:colOff>31750</xdr:colOff>
                    <xdr:row>2</xdr:row>
                    <xdr:rowOff>12700</xdr:rowOff>
                  </from>
                  <to>
                    <xdr:col>2</xdr:col>
                    <xdr:colOff>698500</xdr:colOff>
                    <xdr:row>3</xdr:row>
                    <xdr:rowOff>0</xdr:rowOff>
                  </to>
                </anchor>
              </controlPr>
            </control>
          </mc:Choice>
        </mc:AlternateContent>
        <mc:AlternateContent xmlns:mc="http://schemas.openxmlformats.org/markup-compatibility/2006">
          <mc:Choice Requires="x14">
            <control shapeId="84017" r:id="rId47" name="Check Box 49">
              <controlPr defaultSize="0" autoFill="0" autoLine="0" autoPict="0">
                <anchor moveWithCells="1">
                  <from>
                    <xdr:col>2</xdr:col>
                    <xdr:colOff>31750</xdr:colOff>
                    <xdr:row>2</xdr:row>
                    <xdr:rowOff>222250</xdr:rowOff>
                  </from>
                  <to>
                    <xdr:col>2</xdr:col>
                    <xdr:colOff>698500</xdr:colOff>
                    <xdr:row>4</xdr:row>
                    <xdr:rowOff>12700</xdr:rowOff>
                  </to>
                </anchor>
              </controlPr>
            </control>
          </mc:Choice>
        </mc:AlternateContent>
        <mc:AlternateContent xmlns:mc="http://schemas.openxmlformats.org/markup-compatibility/2006">
          <mc:Choice Requires="x14">
            <control shapeId="84018" r:id="rId48" name="Check Box 50">
              <controlPr defaultSize="0" autoFill="0" autoLine="0" autoPict="0">
                <anchor moveWithCells="1">
                  <from>
                    <xdr:col>2</xdr:col>
                    <xdr:colOff>31750</xdr:colOff>
                    <xdr:row>3</xdr:row>
                    <xdr:rowOff>184150</xdr:rowOff>
                  </from>
                  <to>
                    <xdr:col>2</xdr:col>
                    <xdr:colOff>679450</xdr:colOff>
                    <xdr:row>5</xdr:row>
                    <xdr:rowOff>12700</xdr:rowOff>
                  </to>
                </anchor>
              </controlPr>
            </control>
          </mc:Choice>
        </mc:AlternateContent>
        <mc:AlternateContent xmlns:mc="http://schemas.openxmlformats.org/markup-compatibility/2006">
          <mc:Choice Requires="x14">
            <control shapeId="84019" r:id="rId49" name="Check Box 51">
              <controlPr defaultSize="0" autoFill="0" autoLine="0" autoPict="0">
                <anchor moveWithCells="1">
                  <from>
                    <xdr:col>2</xdr:col>
                    <xdr:colOff>31750</xdr:colOff>
                    <xdr:row>7</xdr:row>
                    <xdr:rowOff>184150</xdr:rowOff>
                  </from>
                  <to>
                    <xdr:col>2</xdr:col>
                    <xdr:colOff>679450</xdr:colOff>
                    <xdr:row>9</xdr:row>
                    <xdr:rowOff>19050</xdr:rowOff>
                  </to>
                </anchor>
              </controlPr>
            </control>
          </mc:Choice>
        </mc:AlternateContent>
        <mc:AlternateContent xmlns:mc="http://schemas.openxmlformats.org/markup-compatibility/2006">
          <mc:Choice Requires="x14">
            <control shapeId="84041" r:id="rId50" name="Check Box 73">
              <controlPr defaultSize="0" autoFill="0" autoLine="0" autoPict="0">
                <anchor moveWithCells="1">
                  <from>
                    <xdr:col>2</xdr:col>
                    <xdr:colOff>31750</xdr:colOff>
                    <xdr:row>12</xdr:row>
                    <xdr:rowOff>12700</xdr:rowOff>
                  </from>
                  <to>
                    <xdr:col>2</xdr:col>
                    <xdr:colOff>679450</xdr:colOff>
                    <xdr:row>13</xdr:row>
                    <xdr:rowOff>31750</xdr:rowOff>
                  </to>
                </anchor>
              </controlPr>
            </control>
          </mc:Choice>
        </mc:AlternateContent>
        <mc:AlternateContent xmlns:mc="http://schemas.openxmlformats.org/markup-compatibility/2006">
          <mc:Choice Requires="x14">
            <control shapeId="84042" r:id="rId51" name="Check Box 74">
              <controlPr defaultSize="0" autoFill="0" autoLine="0" autoPict="0">
                <anchor moveWithCells="1">
                  <from>
                    <xdr:col>2</xdr:col>
                    <xdr:colOff>31750</xdr:colOff>
                    <xdr:row>13</xdr:row>
                    <xdr:rowOff>12700</xdr:rowOff>
                  </from>
                  <to>
                    <xdr:col>2</xdr:col>
                    <xdr:colOff>679450</xdr:colOff>
                    <xdr:row>14</xdr:row>
                    <xdr:rowOff>19050</xdr:rowOff>
                  </to>
                </anchor>
              </controlPr>
            </control>
          </mc:Choice>
        </mc:AlternateContent>
        <mc:AlternateContent xmlns:mc="http://schemas.openxmlformats.org/markup-compatibility/2006">
          <mc:Choice Requires="x14">
            <control shapeId="84043" r:id="rId52" name="Check Box 75">
              <controlPr defaultSize="0" autoFill="0" autoLine="0" autoPict="0">
                <anchor moveWithCells="1">
                  <from>
                    <xdr:col>2</xdr:col>
                    <xdr:colOff>31750</xdr:colOff>
                    <xdr:row>13</xdr:row>
                    <xdr:rowOff>184150</xdr:rowOff>
                  </from>
                  <to>
                    <xdr:col>2</xdr:col>
                    <xdr:colOff>679450</xdr:colOff>
                    <xdr:row>15</xdr:row>
                    <xdr:rowOff>19050</xdr:rowOff>
                  </to>
                </anchor>
              </controlPr>
            </control>
          </mc:Choice>
        </mc:AlternateContent>
        <mc:AlternateContent xmlns:mc="http://schemas.openxmlformats.org/markup-compatibility/2006">
          <mc:Choice Requires="x14">
            <control shapeId="84044" r:id="rId53" name="Check Box 76">
              <controlPr defaultSize="0" autoFill="0" autoLine="0" autoPict="0">
                <anchor moveWithCells="1">
                  <from>
                    <xdr:col>2</xdr:col>
                    <xdr:colOff>31750</xdr:colOff>
                    <xdr:row>14</xdr:row>
                    <xdr:rowOff>184150</xdr:rowOff>
                  </from>
                  <to>
                    <xdr:col>2</xdr:col>
                    <xdr:colOff>679450</xdr:colOff>
                    <xdr:row>16</xdr:row>
                    <xdr:rowOff>12700</xdr:rowOff>
                  </to>
                </anchor>
              </controlPr>
            </control>
          </mc:Choice>
        </mc:AlternateContent>
        <mc:AlternateContent xmlns:mc="http://schemas.openxmlformats.org/markup-compatibility/2006">
          <mc:Choice Requires="x14">
            <control shapeId="84045" r:id="rId54" name="Check Box 77">
              <controlPr defaultSize="0" autoFill="0" autoLine="0" autoPict="0">
                <anchor moveWithCells="1">
                  <from>
                    <xdr:col>2</xdr:col>
                    <xdr:colOff>31750</xdr:colOff>
                    <xdr:row>15</xdr:row>
                    <xdr:rowOff>184150</xdr:rowOff>
                  </from>
                  <to>
                    <xdr:col>2</xdr:col>
                    <xdr:colOff>679450</xdr:colOff>
                    <xdr:row>17</xdr:row>
                    <xdr:rowOff>19050</xdr:rowOff>
                  </to>
                </anchor>
              </controlPr>
            </control>
          </mc:Choice>
        </mc:AlternateContent>
        <mc:AlternateContent xmlns:mc="http://schemas.openxmlformats.org/markup-compatibility/2006">
          <mc:Choice Requires="x14">
            <control shapeId="84046" r:id="rId55" name="Check Box 78">
              <controlPr defaultSize="0" autoFill="0" autoLine="0" autoPict="0">
                <anchor moveWithCells="1">
                  <from>
                    <xdr:col>2</xdr:col>
                    <xdr:colOff>31750</xdr:colOff>
                    <xdr:row>16</xdr:row>
                    <xdr:rowOff>184150</xdr:rowOff>
                  </from>
                  <to>
                    <xdr:col>2</xdr:col>
                    <xdr:colOff>679450</xdr:colOff>
                    <xdr:row>18</xdr:row>
                    <xdr:rowOff>12700</xdr:rowOff>
                  </to>
                </anchor>
              </controlPr>
            </control>
          </mc:Choice>
        </mc:AlternateContent>
        <mc:AlternateContent xmlns:mc="http://schemas.openxmlformats.org/markup-compatibility/2006">
          <mc:Choice Requires="x14">
            <control shapeId="84047" r:id="rId56" name="Check Box 79">
              <controlPr defaultSize="0" autoFill="0" autoLine="0" autoPict="0">
                <anchor moveWithCells="1">
                  <from>
                    <xdr:col>2</xdr:col>
                    <xdr:colOff>31750</xdr:colOff>
                    <xdr:row>17</xdr:row>
                    <xdr:rowOff>171450</xdr:rowOff>
                  </from>
                  <to>
                    <xdr:col>2</xdr:col>
                    <xdr:colOff>679450</xdr:colOff>
                    <xdr:row>19</xdr:row>
                    <xdr:rowOff>12700</xdr:rowOff>
                  </to>
                </anchor>
              </controlPr>
            </control>
          </mc:Choice>
        </mc:AlternateContent>
        <mc:AlternateContent xmlns:mc="http://schemas.openxmlformats.org/markup-compatibility/2006">
          <mc:Choice Requires="x14">
            <control shapeId="84048" r:id="rId57" name="Check Box 80">
              <controlPr defaultSize="0" autoFill="0" autoLine="0" autoPict="0">
                <anchor moveWithCells="1">
                  <from>
                    <xdr:col>2</xdr:col>
                    <xdr:colOff>31750</xdr:colOff>
                    <xdr:row>18</xdr:row>
                    <xdr:rowOff>184150</xdr:rowOff>
                  </from>
                  <to>
                    <xdr:col>2</xdr:col>
                    <xdr:colOff>679450</xdr:colOff>
                    <xdr:row>20</xdr:row>
                    <xdr:rowOff>12700</xdr:rowOff>
                  </to>
                </anchor>
              </controlPr>
            </control>
          </mc:Choice>
        </mc:AlternateContent>
        <mc:AlternateContent xmlns:mc="http://schemas.openxmlformats.org/markup-compatibility/2006">
          <mc:Choice Requires="x14">
            <control shapeId="84049" r:id="rId58" name="Check Box 81">
              <controlPr defaultSize="0" autoFill="0" autoLine="0" autoPict="0">
                <anchor moveWithCells="1">
                  <from>
                    <xdr:col>2</xdr:col>
                    <xdr:colOff>31750</xdr:colOff>
                    <xdr:row>19</xdr:row>
                    <xdr:rowOff>171450</xdr:rowOff>
                  </from>
                  <to>
                    <xdr:col>2</xdr:col>
                    <xdr:colOff>679450</xdr:colOff>
                    <xdr:row>21</xdr:row>
                    <xdr:rowOff>12700</xdr:rowOff>
                  </to>
                </anchor>
              </controlPr>
            </control>
          </mc:Choice>
        </mc:AlternateContent>
        <mc:AlternateContent xmlns:mc="http://schemas.openxmlformats.org/markup-compatibility/2006">
          <mc:Choice Requires="x14">
            <control shapeId="84060" r:id="rId59" name="Check Box 92">
              <controlPr defaultSize="0" autoFill="0" autoLine="0" autoPict="0">
                <anchor moveWithCells="1">
                  <from>
                    <xdr:col>0</xdr:col>
                    <xdr:colOff>12700</xdr:colOff>
                    <xdr:row>3</xdr:row>
                    <xdr:rowOff>184150</xdr:rowOff>
                  </from>
                  <to>
                    <xdr:col>0</xdr:col>
                    <xdr:colOff>622300</xdr:colOff>
                    <xdr:row>5</xdr:row>
                    <xdr:rowOff>12700</xdr:rowOff>
                  </to>
                </anchor>
              </controlPr>
            </control>
          </mc:Choice>
        </mc:AlternateContent>
        <mc:AlternateContent xmlns:mc="http://schemas.openxmlformats.org/markup-compatibility/2006">
          <mc:Choice Requires="x14">
            <control shapeId="84061" r:id="rId60" name="Check Box 93">
              <controlPr defaultSize="0" autoFill="0" autoLine="0" autoPict="0">
                <anchor moveWithCells="1">
                  <from>
                    <xdr:col>0</xdr:col>
                    <xdr:colOff>12700</xdr:colOff>
                    <xdr:row>4</xdr:row>
                    <xdr:rowOff>190500</xdr:rowOff>
                  </from>
                  <to>
                    <xdr:col>0</xdr:col>
                    <xdr:colOff>622300</xdr:colOff>
                    <xdr:row>6</xdr:row>
                    <xdr:rowOff>0</xdr:rowOff>
                  </to>
                </anchor>
              </controlPr>
            </control>
          </mc:Choice>
        </mc:AlternateContent>
        <mc:AlternateContent xmlns:mc="http://schemas.openxmlformats.org/markup-compatibility/2006">
          <mc:Choice Requires="x14">
            <control shapeId="84062" r:id="rId61" name="Check Box 94">
              <controlPr defaultSize="0" autoFill="0" autoLine="0" autoPict="0">
                <anchor moveWithCells="1">
                  <from>
                    <xdr:col>0</xdr:col>
                    <xdr:colOff>12700</xdr:colOff>
                    <xdr:row>19</xdr:row>
                    <xdr:rowOff>171450</xdr:rowOff>
                  </from>
                  <to>
                    <xdr:col>0</xdr:col>
                    <xdr:colOff>622300</xdr:colOff>
                    <xdr:row>21</xdr:row>
                    <xdr:rowOff>12700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2" id="{50C27E86-24BD-4C5B-8D59-308F4F368E05}">
            <xm:f>IF('SQARs List'!$D$45=FALSE, TRUE, FALSE)</xm:f>
            <x14:dxf>
              <fill>
                <patternFill>
                  <bgColor theme="0" tint="-0.34998626667073579"/>
                </patternFill>
              </fill>
            </x14:dxf>
          </x14:cfRule>
          <x14:cfRule type="expression" priority="6" id="{00000000-000E-0000-0200-000002000000}">
            <xm:f>IF(AND('SQARs List'!$D$45=TRUE, ISBLANK($G$2)),TRUE,FALSE)</xm:f>
            <x14:dxf>
              <fill>
                <patternFill>
                  <bgColor rgb="FFFFFF00"/>
                </patternFill>
              </fill>
            </x14:dxf>
          </x14:cfRule>
          <xm:sqref>G2</xm:sqref>
        </x14:conditionalFormatting>
        <x14:conditionalFormatting xmlns:xm="http://schemas.microsoft.com/office/excel/2006/main">
          <x14:cfRule type="expression" priority="1" id="{7BC4DD85-8789-4CC5-A9EF-1902C88545DB}">
            <xm:f>IF('SQARs List'!$D$59=FALSE, TRUE, FALSE)</xm:f>
            <x14:dxf>
              <fill>
                <patternFill>
                  <bgColor theme="0" tint="-0.34998626667073579"/>
                </patternFill>
              </fill>
            </x14:dxf>
          </x14:cfRule>
          <x14:cfRule type="expression" priority="5" id="{00000000-000E-0000-0200-000001000000}">
            <xm:f>IF(AND('SQARs List'!$D$59=TRUE, ISBLANK($G$8)),TRUE,FALSE)</xm:f>
            <x14:dxf>
              <fill>
                <patternFill>
                  <bgColor rgb="FFFFFF00"/>
                </patternFill>
              </fill>
            </x14:dxf>
          </x14:cfRule>
          <xm:sqref>G8</xm:sqref>
        </x14:conditionalFormatting>
      </x14:conditionalFormattings>
    </ext>
    <ext xmlns:x14="http://schemas.microsoft.com/office/spreadsheetml/2009/9/main" uri="{CCE6A557-97BC-4b89-ADB6-D9C93CAAB3DF}">
      <x14:dataValidations xmlns:xm="http://schemas.microsoft.com/office/excel/2006/main" xWindow="463" yWindow="278" count="2">
        <x14:dataValidation type="custom" allowBlank="1" showInputMessage="1" showErrorMessage="1" errorTitle="SQAR 38" error="SQAR 38 not assigned" xr:uid="{AAF03F8A-0C75-417E-9C22-60EC539687D0}">
          <x14:formula1>
            <xm:f>'SQARs List'!D45=TRUE</xm:f>
          </x14:formula1>
          <xm:sqref>G2</xm:sqref>
        </x14:dataValidation>
        <x14:dataValidation type="custom" allowBlank="1" showInputMessage="1" showErrorMessage="1" errorTitle="SQAR 60" error="SQAR 60 Not Assigned_x000a_" xr:uid="{237E367B-6A0A-4BD9-8C39-2B69780607FC}">
          <x14:formula1>
            <xm:f>'SQARs List'!D59=TRUE</xm:f>
          </x14:formula1>
          <xm:sqref>G8</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1">
    <tabColor rgb="FF00B050"/>
  </sheetPr>
  <dimension ref="A1:K124"/>
  <sheetViews>
    <sheetView tabSelected="1" topLeftCell="A3" zoomScaleNormal="100" zoomScaleSheetLayoutView="70" workbookViewId="0">
      <selection activeCell="A16" sqref="A16:I16"/>
    </sheetView>
  </sheetViews>
  <sheetFormatPr defaultColWidth="9.1796875" defaultRowHeight="14"/>
  <cols>
    <col min="1" max="1" width="24" style="1" customWidth="1"/>
    <col min="2" max="2" width="17.26953125" style="1" customWidth="1"/>
    <col min="3" max="3" width="5.54296875" style="1" customWidth="1"/>
    <col min="4" max="4" width="12.453125" style="1" customWidth="1"/>
    <col min="5" max="5" width="14.26953125" style="1" customWidth="1"/>
    <col min="6" max="6" width="4.7265625" style="1" customWidth="1"/>
    <col min="7" max="7" width="13.81640625" style="1" customWidth="1"/>
    <col min="8" max="8" width="13.1796875" style="1" customWidth="1"/>
    <col min="9" max="9" width="22.26953125" style="1" customWidth="1"/>
    <col min="10" max="10" width="17.81640625" style="1" hidden="1" customWidth="1"/>
    <col min="11" max="11" width="15" style="1" hidden="1" customWidth="1"/>
    <col min="12" max="16384" width="9.1796875" style="1"/>
  </cols>
  <sheetData>
    <row r="1" spans="1:11" ht="23">
      <c r="A1" s="1004" t="s">
        <v>0</v>
      </c>
      <c r="B1" s="1005"/>
      <c r="C1" s="1005"/>
      <c r="D1" s="1005"/>
      <c r="E1" s="1005"/>
      <c r="F1" s="1005"/>
      <c r="G1" s="1005"/>
      <c r="H1" s="1005"/>
      <c r="I1" s="1006"/>
    </row>
    <row r="2" spans="1:11" ht="39.75" customHeight="1" thickBot="1">
      <c r="A2" s="1007" t="s">
        <v>1</v>
      </c>
      <c r="B2" s="1008"/>
      <c r="C2" s="1008"/>
      <c r="D2" s="1008"/>
      <c r="E2" s="1008"/>
      <c r="F2" s="1008"/>
      <c r="G2" s="1008"/>
      <c r="H2" s="1008"/>
      <c r="I2" s="1009"/>
    </row>
    <row r="3" spans="1:11" s="2" customFormat="1" ht="16" thickBot="1">
      <c r="A3" s="1010" t="s">
        <v>2</v>
      </c>
      <c r="B3" s="1011"/>
      <c r="C3" s="1011"/>
      <c r="D3" s="1011"/>
      <c r="E3" s="1011"/>
      <c r="F3" s="1011"/>
      <c r="G3" s="1011"/>
      <c r="H3" s="1011"/>
      <c r="I3" s="1012"/>
    </row>
    <row r="4" spans="1:11" s="2" customFormat="1" ht="14.65" customHeight="1">
      <c r="A4" s="4" t="s">
        <v>3</v>
      </c>
      <c r="B4" s="1041"/>
      <c r="C4" s="1041"/>
      <c r="D4" s="1041"/>
      <c r="E4" s="1041"/>
      <c r="F4" s="1041"/>
      <c r="G4" s="1041"/>
      <c r="H4" s="1041"/>
      <c r="I4" s="1042"/>
    </row>
    <row r="5" spans="1:11" s="2" customFormat="1" ht="13">
      <c r="A5" s="1032" t="s">
        <v>232</v>
      </c>
      <c r="B5" s="1033"/>
      <c r="C5" s="1033"/>
      <c r="D5" s="1034"/>
      <c r="E5" s="811" t="s">
        <v>4</v>
      </c>
      <c r="F5" s="858"/>
      <c r="G5" s="858"/>
      <c r="H5" s="1030"/>
      <c r="I5" s="1031"/>
    </row>
    <row r="6" spans="1:11" s="2" customFormat="1" ht="13">
      <c r="A6" s="1023"/>
      <c r="B6" s="1024"/>
      <c r="C6" s="1024"/>
      <c r="D6" s="1025"/>
      <c r="E6" s="814" t="s">
        <v>5</v>
      </c>
      <c r="F6" s="1035"/>
      <c r="G6" s="1035"/>
      <c r="H6" s="1035"/>
      <c r="I6" s="1036"/>
    </row>
    <row r="7" spans="1:11" s="2" customFormat="1" ht="13">
      <c r="A7" s="1026"/>
      <c r="B7" s="1027"/>
      <c r="C7" s="1027"/>
      <c r="D7" s="1028"/>
      <c r="E7" s="859" t="s">
        <v>6</v>
      </c>
      <c r="F7" s="933"/>
      <c r="G7" s="933"/>
      <c r="H7" s="933"/>
      <c r="I7" s="934"/>
      <c r="J7" s="2">
        <f>A6</f>
        <v>0</v>
      </c>
      <c r="K7" s="2" t="s">
        <v>643</v>
      </c>
    </row>
    <row r="8" spans="1:11" s="2" customFormat="1" ht="13">
      <c r="A8" s="1019"/>
      <c r="B8" s="1020"/>
      <c r="C8" s="1020"/>
      <c r="D8" s="1029"/>
      <c r="E8" s="860" t="s">
        <v>7</v>
      </c>
      <c r="F8" s="1037"/>
      <c r="G8" s="1037"/>
      <c r="H8" s="1037"/>
      <c r="I8" s="1038"/>
      <c r="J8" s="148">
        <f>B11</f>
        <v>0</v>
      </c>
      <c r="K8" s="2" t="s">
        <v>108</v>
      </c>
    </row>
    <row r="9" spans="1:11" s="2" customFormat="1" ht="13">
      <c r="A9" s="7" t="s">
        <v>8</v>
      </c>
      <c r="B9" s="746"/>
      <c r="C9" s="5" t="s">
        <v>18</v>
      </c>
      <c r="D9" s="746"/>
      <c r="E9" s="5" t="s">
        <v>21</v>
      </c>
      <c r="F9" s="6"/>
      <c r="G9" s="746"/>
      <c r="H9" s="5" t="s">
        <v>858</v>
      </c>
      <c r="I9" s="149"/>
      <c r="J9" s="147">
        <f>B9</f>
        <v>0</v>
      </c>
      <c r="K9" s="2" t="s">
        <v>185</v>
      </c>
    </row>
    <row r="10" spans="1:11" s="2" customFormat="1" ht="13">
      <c r="A10" s="7" t="s">
        <v>9</v>
      </c>
      <c r="B10" s="1039"/>
      <c r="C10" s="1039"/>
      <c r="D10" s="1040"/>
      <c r="E10" s="5" t="s">
        <v>1067</v>
      </c>
      <c r="F10" s="941"/>
      <c r="G10" s="942"/>
      <c r="H10" s="5" t="s">
        <v>13</v>
      </c>
      <c r="I10" s="149"/>
      <c r="J10" s="147">
        <f>B10</f>
        <v>0</v>
      </c>
      <c r="K10" s="2" t="s">
        <v>116</v>
      </c>
    </row>
    <row r="11" spans="1:11" s="2" customFormat="1" ht="13">
      <c r="A11" s="745" t="s">
        <v>10</v>
      </c>
      <c r="B11" s="957"/>
      <c r="C11" s="957"/>
      <c r="D11" s="957"/>
      <c r="E11" s="813" t="s">
        <v>1067</v>
      </c>
      <c r="F11" s="941"/>
      <c r="G11" s="942"/>
      <c r="H11" s="5" t="s">
        <v>13</v>
      </c>
      <c r="I11" s="149"/>
      <c r="J11" s="337">
        <f>SUM(I10:I13)</f>
        <v>0</v>
      </c>
      <c r="K11" s="2" t="s">
        <v>186</v>
      </c>
    </row>
    <row r="12" spans="1:11" s="2" customFormat="1" ht="13">
      <c r="A12" s="336"/>
      <c r="B12" s="958"/>
      <c r="C12" s="958"/>
      <c r="D12" s="958"/>
      <c r="E12" s="814" t="s">
        <v>1067</v>
      </c>
      <c r="F12" s="941"/>
      <c r="G12" s="942"/>
      <c r="H12" s="3" t="s">
        <v>13</v>
      </c>
      <c r="I12" s="149"/>
      <c r="J12" s="337"/>
    </row>
    <row r="13" spans="1:11" s="2" customFormat="1" ht="13">
      <c r="A13" s="8"/>
      <c r="B13" s="959"/>
      <c r="C13" s="959"/>
      <c r="D13" s="959"/>
      <c r="E13" s="813" t="s">
        <v>1067</v>
      </c>
      <c r="F13" s="941"/>
      <c r="G13" s="942"/>
      <c r="H13" s="5" t="s">
        <v>13</v>
      </c>
      <c r="I13" s="149"/>
      <c r="J13" s="147"/>
    </row>
    <row r="14" spans="1:11" s="2" customFormat="1" ht="16.5" customHeight="1">
      <c r="A14" s="735" t="s">
        <v>11</v>
      </c>
      <c r="B14" s="1022" t="s">
        <v>722</v>
      </c>
      <c r="C14" s="1022"/>
      <c r="D14" s="1003" t="s">
        <v>723</v>
      </c>
      <c r="E14" s="1003"/>
      <c r="F14" s="1003"/>
      <c r="G14" s="1003"/>
      <c r="H14" s="1043" t="s">
        <v>932</v>
      </c>
      <c r="I14" s="1044"/>
      <c r="J14" s="147">
        <f>IF(I11="type here",0,I11)</f>
        <v>0</v>
      </c>
      <c r="K14" s="154"/>
    </row>
    <row r="15" spans="1:11" s="2" customFormat="1" ht="13">
      <c r="A15" s="1016" t="s">
        <v>12</v>
      </c>
      <c r="B15" s="1017"/>
      <c r="C15" s="1017"/>
      <c r="D15" s="1017"/>
      <c r="E15" s="1017"/>
      <c r="F15" s="1017"/>
      <c r="G15" s="1017"/>
      <c r="H15" s="1017"/>
      <c r="I15" s="1018"/>
      <c r="J15" s="147">
        <f>IF(I10="type here",0,I10)</f>
        <v>0</v>
      </c>
      <c r="K15" s="154"/>
    </row>
    <row r="16" spans="1:11" s="2" customFormat="1" ht="26.25" customHeight="1">
      <c r="A16" s="1019"/>
      <c r="B16" s="1020"/>
      <c r="C16" s="1020"/>
      <c r="D16" s="1020"/>
      <c r="E16" s="1020"/>
      <c r="F16" s="1020"/>
      <c r="G16" s="1020"/>
      <c r="H16" s="1020"/>
      <c r="I16" s="1021"/>
      <c r="J16" s="147"/>
    </row>
    <row r="17" spans="1:11" s="2" customFormat="1" ht="25.5" customHeight="1">
      <c r="A17" s="876" t="s">
        <v>1093</v>
      </c>
      <c r="B17" s="943"/>
      <c r="C17" s="943"/>
      <c r="D17" s="943"/>
      <c r="E17" s="943"/>
      <c r="F17" s="943"/>
      <c r="G17" s="943"/>
      <c r="H17" s="943"/>
      <c r="I17" s="944"/>
      <c r="J17" s="148">
        <f>B17</f>
        <v>0</v>
      </c>
    </row>
    <row r="18" spans="1:11" s="2" customFormat="1" ht="27" customHeight="1" thickBot="1">
      <c r="A18" s="736" t="s">
        <v>1068</v>
      </c>
      <c r="B18" s="945"/>
      <c r="C18" s="945"/>
      <c r="D18" s="945"/>
      <c r="E18" s="945"/>
      <c r="F18" s="945"/>
      <c r="G18" s="945"/>
      <c r="H18" s="945"/>
      <c r="I18" s="946"/>
      <c r="J18" s="148">
        <f>B18</f>
        <v>0</v>
      </c>
    </row>
    <row r="19" spans="1:11" s="2" customFormat="1" ht="18" customHeight="1">
      <c r="A19" s="1013" t="s">
        <v>727</v>
      </c>
      <c r="B19" s="1014"/>
      <c r="C19" s="1014"/>
      <c r="D19" s="1014"/>
      <c r="E19" s="1014"/>
      <c r="F19" s="1014"/>
      <c r="G19" s="1014"/>
      <c r="H19" s="1014"/>
      <c r="I19" s="1015"/>
    </row>
    <row r="20" spans="1:11" s="2" customFormat="1" ht="21" customHeight="1">
      <c r="A20" s="947" t="s">
        <v>1066</v>
      </c>
      <c r="B20" s="948"/>
      <c r="C20" s="949" t="s">
        <v>724</v>
      </c>
      <c r="D20" s="949"/>
      <c r="E20" s="949"/>
      <c r="F20" s="949"/>
      <c r="G20" s="949"/>
      <c r="H20" s="949" t="s">
        <v>860</v>
      </c>
      <c r="I20" s="950"/>
    </row>
    <row r="21" spans="1:11" s="2" customFormat="1" ht="15" customHeight="1">
      <c r="A21" s="960" t="s">
        <v>1125</v>
      </c>
      <c r="B21" s="961"/>
      <c r="C21" s="951" t="s">
        <v>1089</v>
      </c>
      <c r="D21" s="952"/>
      <c r="E21" s="952"/>
      <c r="F21" s="952"/>
      <c r="G21" s="953"/>
      <c r="H21" s="1054" t="s">
        <v>859</v>
      </c>
      <c r="I21" s="1055"/>
    </row>
    <row r="22" spans="1:11" s="2" customFormat="1" ht="20.25" customHeight="1">
      <c r="A22" s="1068"/>
      <c r="B22" s="1069"/>
      <c r="C22" s="954"/>
      <c r="D22" s="955"/>
      <c r="E22" s="955"/>
      <c r="F22" s="955"/>
      <c r="G22" s="956"/>
      <c r="H22" s="1066"/>
      <c r="I22" s="1067"/>
    </row>
    <row r="23" spans="1:11" s="2" customFormat="1" ht="13">
      <c r="A23" s="1062" t="s">
        <v>1070</v>
      </c>
      <c r="B23" s="1063"/>
      <c r="C23" s="1056" t="str">
        <f>IF(J29=TRUE, "Reason for Conditional Approval (shipping purposes only):","")</f>
        <v/>
      </c>
      <c r="D23" s="1057"/>
      <c r="E23" s="1057"/>
      <c r="F23" s="1057"/>
      <c r="G23" s="1057"/>
      <c r="H23" s="1057"/>
      <c r="I23" s="1058"/>
    </row>
    <row r="24" spans="1:11" s="2" customFormat="1" ht="16.5" customHeight="1">
      <c r="A24" s="1064"/>
      <c r="B24" s="1065"/>
      <c r="C24" s="1059"/>
      <c r="D24" s="1060"/>
      <c r="E24" s="1060"/>
      <c r="F24" s="1060"/>
      <c r="G24" s="1060"/>
      <c r="H24" s="1060"/>
      <c r="I24" s="1061"/>
    </row>
    <row r="25" spans="1:11" s="2" customFormat="1" ht="15" customHeight="1">
      <c r="A25" s="815" t="str">
        <f>IF(J29=TRUE, "QE Approval Signature and Date:","")</f>
        <v/>
      </c>
      <c r="B25" s="816"/>
      <c r="C25" s="817" t="str">
        <f>IF(J29=TRUE, "PM Approval Signature and Date:","")</f>
        <v/>
      </c>
      <c r="D25" s="818"/>
      <c r="E25" s="818"/>
      <c r="F25" s="819"/>
      <c r="G25" s="820" t="str">
        <f>IF(J29=TRUE, "PM Director Approval Signature and Date:","")</f>
        <v/>
      </c>
      <c r="H25" s="818"/>
      <c r="I25" s="821"/>
    </row>
    <row r="26" spans="1:11" s="2" customFormat="1" ht="17.25" customHeight="1" thickBot="1">
      <c r="A26" s="1049"/>
      <c r="B26" s="1047"/>
      <c r="C26" s="1045"/>
      <c r="D26" s="1046"/>
      <c r="E26" s="1046"/>
      <c r="F26" s="1047"/>
      <c r="G26" s="1045"/>
      <c r="H26" s="1046"/>
      <c r="I26" s="1048"/>
    </row>
    <row r="27" spans="1:11" s="2" customFormat="1" ht="15" customHeight="1">
      <c r="A27" s="638"/>
      <c r="B27" s="639"/>
      <c r="C27" s="984" t="s">
        <v>813</v>
      </c>
      <c r="D27" s="984"/>
      <c r="E27" s="964" t="s">
        <v>812</v>
      </c>
      <c r="F27" s="965"/>
      <c r="G27" s="640" t="s">
        <v>811</v>
      </c>
      <c r="H27" s="1050"/>
      <c r="I27" s="1051"/>
      <c r="J27" s="751" t="b">
        <v>0</v>
      </c>
      <c r="K27" s="2" t="s">
        <v>1069</v>
      </c>
    </row>
    <row r="28" spans="1:11" s="2" customFormat="1" ht="15" customHeight="1">
      <c r="A28" s="750" t="s">
        <v>1067</v>
      </c>
      <c r="B28" s="748" t="str">
        <f>IF(F10=0,"",F10)</f>
        <v/>
      </c>
      <c r="C28" s="998"/>
      <c r="D28" s="999"/>
      <c r="E28" s="1070"/>
      <c r="F28" s="1071"/>
      <c r="G28" s="641"/>
      <c r="H28" s="1052"/>
      <c r="I28" s="1053"/>
      <c r="J28" s="751" t="b">
        <v>0</v>
      </c>
      <c r="K28" s="2" t="s">
        <v>1102</v>
      </c>
    </row>
    <row r="29" spans="1:11" s="2" customFormat="1" ht="15" customHeight="1">
      <c r="A29" s="750" t="s">
        <v>1067</v>
      </c>
      <c r="B29" s="748" t="str">
        <f t="shared" ref="B29:B31" si="0">IF(F11=0,"",F11)</f>
        <v/>
      </c>
      <c r="C29" s="998"/>
      <c r="D29" s="999"/>
      <c r="E29" s="1000"/>
      <c r="F29" s="1001"/>
      <c r="G29" s="642"/>
      <c r="H29" s="1052"/>
      <c r="I29" s="1053"/>
      <c r="J29" s="751" t="b">
        <v>0</v>
      </c>
      <c r="K29" s="2" t="s">
        <v>1071</v>
      </c>
    </row>
    <row r="30" spans="1:11" s="2" customFormat="1" ht="15" customHeight="1">
      <c r="A30" s="750" t="s">
        <v>1067</v>
      </c>
      <c r="B30" s="748" t="str">
        <f t="shared" si="0"/>
        <v/>
      </c>
      <c r="C30" s="962"/>
      <c r="D30" s="963"/>
      <c r="E30" s="1000"/>
      <c r="F30" s="1001"/>
      <c r="G30" s="642"/>
      <c r="H30" s="1052"/>
      <c r="I30" s="1053"/>
    </row>
    <row r="31" spans="1:11" s="2" customFormat="1" ht="15" customHeight="1">
      <c r="A31" s="750" t="s">
        <v>1067</v>
      </c>
      <c r="B31" s="748" t="str">
        <f t="shared" si="0"/>
        <v/>
      </c>
      <c r="C31" s="998"/>
      <c r="D31" s="999"/>
      <c r="E31" s="1000"/>
      <c r="F31" s="1001"/>
      <c r="G31" s="642"/>
      <c r="H31" s="1052"/>
      <c r="I31" s="1053"/>
    </row>
    <row r="32" spans="1:11" s="2" customFormat="1" ht="8.25" customHeight="1" thickBot="1">
      <c r="A32" s="779"/>
      <c r="B32" s="780"/>
      <c r="C32" s="781"/>
      <c r="D32" s="780"/>
      <c r="E32" s="782"/>
      <c r="F32" s="783"/>
      <c r="G32" s="778"/>
      <c r="H32" s="1052"/>
      <c r="I32" s="1053"/>
    </row>
    <row r="33" spans="1:9" s="2" customFormat="1" ht="12.65" customHeight="1">
      <c r="A33" s="988" t="s">
        <v>14</v>
      </c>
      <c r="B33" s="989"/>
      <c r="C33" s="992" t="str">
        <f>IF((J28=FALSE),"PM Approval Signature and Date:","")</f>
        <v>PM Approval Signature and Date:</v>
      </c>
      <c r="D33" s="993"/>
      <c r="E33" s="993"/>
      <c r="F33" s="989"/>
      <c r="G33" s="993" t="str">
        <f>IF(AND((J27=TRUE),(J28=FALSE)),"Programs Director (Print):","")</f>
        <v/>
      </c>
      <c r="H33" s="993"/>
      <c r="I33" s="1002"/>
    </row>
    <row r="34" spans="1:9" s="2" customFormat="1" ht="34.15" customHeight="1">
      <c r="A34" s="990"/>
      <c r="B34" s="991"/>
      <c r="C34" s="994"/>
      <c r="D34" s="995"/>
      <c r="E34" s="995"/>
      <c r="F34" s="991"/>
      <c r="G34" s="996"/>
      <c r="H34" s="996"/>
      <c r="I34" s="997"/>
    </row>
    <row r="35" spans="1:9" s="2" customFormat="1" ht="15" customHeight="1" thickBot="1">
      <c r="A35" s="749" t="s">
        <v>1090</v>
      </c>
      <c r="B35" s="680"/>
      <c r="C35" s="980" t="str">
        <f>IF((J28=FALSE),"PM Approval (Print):","")</f>
        <v>PM Approval (Print):</v>
      </c>
      <c r="D35" s="981"/>
      <c r="E35" s="982"/>
      <c r="F35" s="983"/>
      <c r="G35" s="974" t="str">
        <f>IF(AND((J27=TRUE),(J28=FALSE)),"Programs Director (Print):","")</f>
        <v/>
      </c>
      <c r="H35" s="974"/>
      <c r="I35" s="784"/>
    </row>
    <row r="36" spans="1:9" s="2" customFormat="1" ht="33" customHeight="1" thickBot="1">
      <c r="A36" s="975" t="s">
        <v>1092</v>
      </c>
      <c r="B36" s="976"/>
      <c r="C36" s="976"/>
      <c r="D36" s="976"/>
      <c r="E36" s="976"/>
      <c r="F36" s="976"/>
      <c r="G36" s="976"/>
      <c r="H36" s="976"/>
      <c r="I36" s="977"/>
    </row>
    <row r="37" spans="1:9" s="2" customFormat="1" ht="13.5" thickBot="1">
      <c r="A37" s="985" t="s">
        <v>16</v>
      </c>
      <c r="B37" s="986"/>
      <c r="C37" s="986"/>
      <c r="D37" s="986"/>
      <c r="E37" s="986"/>
      <c r="F37" s="986"/>
      <c r="G37" s="986"/>
      <c r="H37" s="986"/>
      <c r="I37" s="987"/>
    </row>
    <row r="38" spans="1:9" s="2" customFormat="1" ht="15.75" customHeight="1" thickBot="1">
      <c r="A38" s="978" t="s">
        <v>997</v>
      </c>
      <c r="B38" s="979"/>
      <c r="C38" s="979"/>
      <c r="D38" s="979"/>
      <c r="E38" s="979"/>
      <c r="F38" s="826"/>
      <c r="G38" s="827"/>
      <c r="H38" s="822" t="s">
        <v>1091</v>
      </c>
      <c r="I38" s="823"/>
    </row>
    <row r="39" spans="1:9" s="2" customFormat="1" ht="15" customHeight="1">
      <c r="A39" s="787" t="s">
        <v>996</v>
      </c>
      <c r="B39" s="786"/>
      <c r="C39" s="786"/>
      <c r="D39" s="786"/>
      <c r="E39" s="786"/>
      <c r="F39" s="828"/>
      <c r="G39" s="831"/>
      <c r="H39" s="966" t="str">
        <f>IF('SQARs List'!D59=FALSE,"N/A",'2.5 PO Quality Requirements'!G8)</f>
        <v>N/A</v>
      </c>
      <c r="I39" s="967"/>
    </row>
    <row r="40" spans="1:9" s="2" customFormat="1" ht="12" customHeight="1">
      <c r="A40" s="785" t="str" cm="1">
        <f t="array" ref="A40">_xlfn.ANCHORARRAY('2.5 PO Quality Requirements'!I3)</f>
        <v/>
      </c>
      <c r="B40" s="786"/>
      <c r="C40" s="786"/>
      <c r="D40" s="786"/>
      <c r="E40" s="786"/>
      <c r="F40" s="828"/>
      <c r="G40" s="849"/>
      <c r="H40" s="968"/>
      <c r="I40" s="969"/>
    </row>
    <row r="41" spans="1:9" s="2" customFormat="1" ht="15" customHeight="1">
      <c r="A41" s="785"/>
      <c r="B41" s="786"/>
      <c r="C41" s="786"/>
      <c r="D41" s="786"/>
      <c r="E41" s="786"/>
      <c r="F41" s="828"/>
      <c r="G41" s="831"/>
      <c r="H41" s="968"/>
      <c r="I41" s="969"/>
    </row>
    <row r="42" spans="1:9" s="2" customFormat="1" ht="12.75" customHeight="1" thickBot="1">
      <c r="A42" s="785"/>
      <c r="B42" s="786"/>
      <c r="C42" s="786"/>
      <c r="D42" s="786"/>
      <c r="E42" s="786"/>
      <c r="F42" s="828"/>
      <c r="G42" s="831"/>
      <c r="H42" s="970"/>
      <c r="I42" s="971"/>
    </row>
    <row r="43" spans="1:9" s="2" customFormat="1" ht="15" customHeight="1" thickBot="1">
      <c r="A43" s="785"/>
      <c r="B43" s="786"/>
      <c r="C43" s="786"/>
      <c r="D43" s="786"/>
      <c r="E43" s="786"/>
      <c r="F43" s="829"/>
      <c r="G43" s="832"/>
      <c r="H43" s="824" t="s">
        <v>968</v>
      </c>
      <c r="I43" s="825"/>
    </row>
    <row r="44" spans="1:9" s="2" customFormat="1" ht="15" customHeight="1">
      <c r="A44" s="785"/>
      <c r="B44" s="786"/>
      <c r="C44" s="786"/>
      <c r="D44" s="786"/>
      <c r="E44" s="786"/>
      <c r="F44" s="828"/>
      <c r="G44" s="831"/>
      <c r="H44" s="966" t="str">
        <f>IF('SQARs List'!D45=FALSE,"N/A",'2.5 PO Quality Requirements'!G2)</f>
        <v>N/A</v>
      </c>
      <c r="I44" s="967"/>
    </row>
    <row r="45" spans="1:9" s="2" customFormat="1" ht="15" customHeight="1">
      <c r="A45" s="785"/>
      <c r="B45" s="786"/>
      <c r="C45" s="786"/>
      <c r="D45" s="786"/>
      <c r="E45" s="786"/>
      <c r="F45" s="828"/>
      <c r="G45" s="831"/>
      <c r="H45" s="968"/>
      <c r="I45" s="969"/>
    </row>
    <row r="46" spans="1:9" s="2" customFormat="1" ht="15" customHeight="1">
      <c r="A46" s="785"/>
      <c r="B46" s="786"/>
      <c r="C46" s="786"/>
      <c r="D46" s="786"/>
      <c r="E46" s="786"/>
      <c r="F46" s="828"/>
      <c r="G46" s="831"/>
      <c r="H46" s="968"/>
      <c r="I46" s="969"/>
    </row>
    <row r="47" spans="1:9" s="2" customFormat="1" ht="15" customHeight="1">
      <c r="A47" s="785"/>
      <c r="B47" s="786"/>
      <c r="C47" s="786"/>
      <c r="D47" s="786"/>
      <c r="E47" s="786"/>
      <c r="F47" s="828"/>
      <c r="G47" s="831"/>
      <c r="H47" s="968"/>
      <c r="I47" s="969"/>
    </row>
    <row r="48" spans="1:9" s="2" customFormat="1" ht="15" customHeight="1">
      <c r="A48" s="785"/>
      <c r="B48" s="786"/>
      <c r="C48" s="786"/>
      <c r="D48" s="786"/>
      <c r="E48" s="786"/>
      <c r="F48" s="828"/>
      <c r="G48" s="831"/>
      <c r="H48" s="968"/>
      <c r="I48" s="969"/>
    </row>
    <row r="49" spans="1:9" s="2" customFormat="1" ht="15" customHeight="1">
      <c r="A49" s="785"/>
      <c r="B49" s="786"/>
      <c r="C49" s="786"/>
      <c r="D49" s="786"/>
      <c r="E49" s="786"/>
      <c r="F49" s="828"/>
      <c r="G49" s="831"/>
      <c r="H49" s="968"/>
      <c r="I49" s="969"/>
    </row>
    <row r="50" spans="1:9" s="2" customFormat="1" ht="15" customHeight="1" thickBot="1">
      <c r="A50" s="785"/>
      <c r="B50" s="786"/>
      <c r="C50" s="786"/>
      <c r="D50" s="786"/>
      <c r="F50" s="786"/>
      <c r="G50" s="831"/>
      <c r="H50" s="970"/>
      <c r="I50" s="971"/>
    </row>
    <row r="51" spans="1:9" s="2" customFormat="1" ht="15" customHeight="1" thickBot="1">
      <c r="A51" s="785"/>
      <c r="B51" s="786"/>
      <c r="C51" s="786"/>
      <c r="D51" s="786"/>
      <c r="E51" s="786"/>
      <c r="F51" s="830"/>
      <c r="G51" s="833"/>
      <c r="H51" s="972" t="s">
        <v>12</v>
      </c>
      <c r="I51" s="973"/>
    </row>
    <row r="52" spans="1:9" s="2" customFormat="1" ht="15" customHeight="1">
      <c r="A52" s="785"/>
      <c r="B52" s="786"/>
      <c r="C52" s="786"/>
      <c r="E52" s="786"/>
      <c r="F52" s="850"/>
      <c r="G52" s="851"/>
      <c r="H52" s="935"/>
      <c r="I52" s="936"/>
    </row>
    <row r="53" spans="1:9" s="2" customFormat="1" ht="15" customHeight="1">
      <c r="A53" s="785"/>
      <c r="B53" s="786"/>
      <c r="C53" s="786"/>
      <c r="D53" s="786"/>
      <c r="E53" s="786"/>
      <c r="F53" s="850"/>
      <c r="G53" s="851"/>
      <c r="H53" s="937"/>
      <c r="I53" s="938"/>
    </row>
    <row r="54" spans="1:9" s="2" customFormat="1" ht="15" customHeight="1">
      <c r="A54" s="785"/>
      <c r="B54" s="786"/>
      <c r="C54" s="786"/>
      <c r="D54" s="786"/>
      <c r="E54" s="786"/>
      <c r="F54" s="850"/>
      <c r="G54" s="851"/>
      <c r="H54" s="937"/>
      <c r="I54" s="938"/>
    </row>
    <row r="55" spans="1:9" s="2" customFormat="1" ht="15" customHeight="1">
      <c r="A55" s="785"/>
      <c r="B55" s="786"/>
      <c r="C55" s="786"/>
      <c r="D55" s="786"/>
      <c r="E55" s="786"/>
      <c r="F55" s="850"/>
      <c r="G55" s="851"/>
      <c r="H55" s="937"/>
      <c r="I55" s="938"/>
    </row>
    <row r="56" spans="1:9" s="2" customFormat="1" ht="15" customHeight="1">
      <c r="A56" s="785"/>
      <c r="B56" s="786"/>
      <c r="C56" s="786"/>
      <c r="D56" s="786"/>
      <c r="E56" s="786"/>
      <c r="F56" s="850"/>
      <c r="G56" s="851"/>
      <c r="H56" s="937"/>
      <c r="I56" s="938"/>
    </row>
    <row r="57" spans="1:9" s="2" customFormat="1" ht="15" customHeight="1">
      <c r="A57" s="785"/>
      <c r="B57" s="786"/>
      <c r="C57" s="786"/>
      <c r="D57" s="786"/>
      <c r="E57" s="786"/>
      <c r="F57" s="850"/>
      <c r="G57" s="851"/>
      <c r="H57" s="937"/>
      <c r="I57" s="938"/>
    </row>
    <row r="58" spans="1:9" s="2" customFormat="1" ht="15" customHeight="1">
      <c r="A58" s="852"/>
      <c r="B58" s="853"/>
      <c r="C58" s="853"/>
      <c r="D58" s="853"/>
      <c r="E58" s="853"/>
      <c r="F58" s="850"/>
      <c r="G58" s="851"/>
      <c r="H58" s="937"/>
      <c r="I58" s="938"/>
    </row>
    <row r="59" spans="1:9" s="2" customFormat="1" ht="15" customHeight="1">
      <c r="A59" s="852"/>
      <c r="B59" s="853"/>
      <c r="C59" s="853"/>
      <c r="D59" s="853"/>
      <c r="E59" s="853"/>
      <c r="F59" s="850"/>
      <c r="G59" s="851"/>
      <c r="H59" s="937"/>
      <c r="I59" s="938"/>
    </row>
    <row r="60" spans="1:9" s="2" customFormat="1" ht="15" customHeight="1">
      <c r="A60" s="852"/>
      <c r="B60" s="853"/>
      <c r="C60" s="853"/>
      <c r="D60" s="853"/>
      <c r="E60" s="853"/>
      <c r="F60" s="850"/>
      <c r="G60" s="851"/>
      <c r="H60" s="937"/>
      <c r="I60" s="938"/>
    </row>
    <row r="61" spans="1:9" s="2" customFormat="1" ht="15" customHeight="1" thickBot="1">
      <c r="A61" s="854"/>
      <c r="B61" s="855"/>
      <c r="C61" s="855"/>
      <c r="D61" s="855"/>
      <c r="E61" s="855"/>
      <c r="F61" s="856"/>
      <c r="G61" s="857"/>
      <c r="H61" s="939"/>
      <c r="I61" s="940"/>
    </row>
    <row r="62" spans="1:9" s="2" customFormat="1" ht="15" customHeight="1">
      <c r="A62" s="803"/>
      <c r="B62" s="803"/>
      <c r="C62" s="803"/>
      <c r="D62" s="803"/>
      <c r="E62" s="803"/>
      <c r="F62" s="802"/>
      <c r="G62" s="802"/>
      <c r="H62" s="802"/>
      <c r="I62" s="802"/>
    </row>
    <row r="63" spans="1:9" s="2" customFormat="1" ht="15" customHeight="1">
      <c r="A63" s="803"/>
      <c r="B63" s="803"/>
      <c r="C63" s="803"/>
      <c r="D63" s="803"/>
      <c r="E63" s="803"/>
      <c r="F63" s="802"/>
      <c r="G63" s="802"/>
      <c r="H63" s="802"/>
      <c r="I63" s="802"/>
    </row>
    <row r="64" spans="1:9" s="2" customFormat="1" ht="15" customHeight="1">
      <c r="A64" s="803"/>
      <c r="B64" s="803"/>
      <c r="C64" s="803"/>
      <c r="D64" s="803"/>
      <c r="E64" s="803"/>
      <c r="F64" s="802"/>
      <c r="G64" s="802"/>
      <c r="H64" s="802"/>
      <c r="I64" s="802"/>
    </row>
    <row r="65" spans="1:9" s="2" customFormat="1" ht="15.75" customHeight="1">
      <c r="A65" s="803"/>
      <c r="B65" s="803"/>
      <c r="C65" s="803"/>
      <c r="D65" s="803"/>
      <c r="E65" s="803"/>
      <c r="F65" s="802"/>
      <c r="G65" s="802"/>
      <c r="H65" s="802"/>
      <c r="I65" s="802"/>
    </row>
    <row r="66" spans="1:9" s="2" customFormat="1" ht="12.5">
      <c r="A66" s="801"/>
      <c r="B66" s="801"/>
      <c r="C66" s="801"/>
      <c r="D66" s="801"/>
      <c r="E66" s="801"/>
      <c r="F66" s="801"/>
      <c r="G66" s="801"/>
      <c r="H66" s="801"/>
      <c r="I66" s="801"/>
    </row>
    <row r="67" spans="1:9" s="2" customFormat="1" ht="12.5">
      <c r="A67" s="801"/>
      <c r="B67" s="801"/>
      <c r="C67" s="801"/>
      <c r="D67" s="801"/>
      <c r="E67" s="801"/>
      <c r="F67" s="801"/>
      <c r="G67" s="801"/>
      <c r="H67" s="801"/>
      <c r="I67" s="801"/>
    </row>
    <row r="68" spans="1:9" s="2" customFormat="1" ht="12.5">
      <c r="A68" s="801"/>
      <c r="B68" s="801"/>
      <c r="C68" s="801"/>
      <c r="D68" s="801"/>
      <c r="E68" s="801"/>
      <c r="F68" s="801"/>
      <c r="G68" s="801"/>
      <c r="H68" s="801"/>
      <c r="I68" s="801"/>
    </row>
    <row r="69" spans="1:9" s="2" customFormat="1" ht="12.5"/>
    <row r="70" spans="1:9" s="2" customFormat="1" ht="12.5"/>
    <row r="71" spans="1:9" s="2" customFormat="1" ht="12.5"/>
    <row r="72" spans="1:9" s="2" customFormat="1" ht="12.5"/>
    <row r="73" spans="1:9" s="2" customFormat="1" ht="12.5"/>
    <row r="74" spans="1:9" s="2" customFormat="1" ht="12.5"/>
    <row r="75" spans="1:9" s="2" customFormat="1" ht="12.5"/>
    <row r="76" spans="1:9" s="2" customFormat="1" ht="12.5"/>
    <row r="77" spans="1:9" s="2" customFormat="1" ht="12.5"/>
    <row r="78" spans="1:9" s="2" customFormat="1" ht="12.5"/>
    <row r="79" spans="1:9" s="2" customFormat="1" ht="12.5"/>
    <row r="80" spans="1:9" s="2" customFormat="1" ht="12.5"/>
    <row r="81" s="2" customFormat="1" ht="12.5"/>
    <row r="82" s="2" customFormat="1" ht="12.5"/>
    <row r="83" s="2" customFormat="1" ht="12.5"/>
    <row r="84" s="2" customFormat="1" ht="12.5"/>
    <row r="85" s="2" customFormat="1" ht="12.5"/>
    <row r="86" s="2" customFormat="1" ht="12.5"/>
    <row r="87" s="2" customFormat="1" ht="12.5"/>
    <row r="88" s="2" customFormat="1" ht="12.5"/>
    <row r="89" s="2" customFormat="1" ht="12.5"/>
    <row r="90" s="2" customFormat="1" ht="12.5"/>
    <row r="91" s="2" customFormat="1" ht="12.5"/>
    <row r="92" s="2" customFormat="1" ht="12.5"/>
    <row r="93" s="2" customFormat="1" ht="12.5"/>
    <row r="94" s="2" customFormat="1" ht="12.5"/>
    <row r="95" s="2" customFormat="1" ht="12.5"/>
    <row r="96" s="2" customFormat="1" ht="12.5"/>
    <row r="97" s="2" customFormat="1" ht="12.5"/>
    <row r="98" s="2" customFormat="1" ht="12.5"/>
    <row r="99" s="2" customFormat="1" ht="12.5"/>
    <row r="100" s="2" customFormat="1" ht="12.5"/>
    <row r="101" s="2" customFormat="1" ht="12.5"/>
    <row r="102" s="2" customFormat="1" ht="12.5"/>
    <row r="103" s="2" customFormat="1" ht="12.5"/>
    <row r="104" s="2" customFormat="1" ht="12.5"/>
    <row r="105" s="2" customFormat="1" ht="12.5"/>
    <row r="106" s="2" customFormat="1" ht="12.5"/>
    <row r="107" s="2" customFormat="1" ht="12.5"/>
    <row r="108" s="2" customFormat="1" ht="12.5"/>
    <row r="109" s="2" customFormat="1" ht="12.5"/>
    <row r="110" s="2" customFormat="1" ht="12.5"/>
    <row r="111" s="2" customFormat="1" ht="12.5"/>
    <row r="112" s="2" customFormat="1" ht="12.5"/>
    <row r="113" s="2" customFormat="1" ht="12.5"/>
    <row r="114" s="2" customFormat="1" ht="12.5"/>
    <row r="115" s="2" customFormat="1" ht="12.5"/>
    <row r="116" s="2" customFormat="1" ht="12.5"/>
    <row r="117" s="2" customFormat="1" ht="12.5"/>
    <row r="118" s="2" customFormat="1" ht="12.5"/>
    <row r="119" s="2" customFormat="1" ht="12.5"/>
    <row r="120" s="2" customFormat="1" ht="12.5"/>
    <row r="121" s="2" customFormat="1" ht="12.5"/>
    <row r="122" s="2" customFormat="1" ht="12.5"/>
    <row r="123" s="2" customFormat="1" ht="12.5"/>
    <row r="124" s="2" customFormat="1" ht="12.5"/>
  </sheetData>
  <sheetProtection algorithmName="SHA-512" hashValue="5Ktc67AdgBRrQ7S/FOqibTF+tMQyxqj/STkh2QMkEenhgdg51kn6aYQutqGiTP9xCNScBW364XLaRtNr1I0FXA==" saltValue="8MEz3jHPQFSSkBstnutCvQ==" spinCount="100000" sheet="1" formatCells="0" formatRows="0" deleteRows="0" selectLockedCells="1"/>
  <mergeCells count="66">
    <mergeCell ref="C26:F26"/>
    <mergeCell ref="G26:I26"/>
    <mergeCell ref="A26:B26"/>
    <mergeCell ref="H27:I32"/>
    <mergeCell ref="H21:I21"/>
    <mergeCell ref="C23:I23"/>
    <mergeCell ref="C24:I24"/>
    <mergeCell ref="A23:B23"/>
    <mergeCell ref="A24:B24"/>
    <mergeCell ref="H22:I22"/>
    <mergeCell ref="A22:B22"/>
    <mergeCell ref="C28:D28"/>
    <mergeCell ref="C29:D29"/>
    <mergeCell ref="E28:F28"/>
    <mergeCell ref="E29:F29"/>
    <mergeCell ref="E30:F30"/>
    <mergeCell ref="D14:G14"/>
    <mergeCell ref="A1:I1"/>
    <mergeCell ref="A2:I2"/>
    <mergeCell ref="A3:I3"/>
    <mergeCell ref="A19:I19"/>
    <mergeCell ref="A15:I15"/>
    <mergeCell ref="A16:I16"/>
    <mergeCell ref="B14:C14"/>
    <mergeCell ref="A6:D8"/>
    <mergeCell ref="H5:I5"/>
    <mergeCell ref="A5:D5"/>
    <mergeCell ref="F6:I6"/>
    <mergeCell ref="F8:I8"/>
    <mergeCell ref="B10:D10"/>
    <mergeCell ref="B4:I4"/>
    <mergeCell ref="H14:I14"/>
    <mergeCell ref="C27:D27"/>
    <mergeCell ref="A37:I37"/>
    <mergeCell ref="A33:B33"/>
    <mergeCell ref="A34:B34"/>
    <mergeCell ref="C33:F33"/>
    <mergeCell ref="C34:F34"/>
    <mergeCell ref="G34:I34"/>
    <mergeCell ref="C31:D31"/>
    <mergeCell ref="E31:F31"/>
    <mergeCell ref="G33:I33"/>
    <mergeCell ref="H39:I42"/>
    <mergeCell ref="H44:I50"/>
    <mergeCell ref="H51:I51"/>
    <mergeCell ref="G35:H35"/>
    <mergeCell ref="A36:I36"/>
    <mergeCell ref="A38:E38"/>
    <mergeCell ref="C35:D35"/>
    <mergeCell ref="E35:F35"/>
    <mergeCell ref="F7:I7"/>
    <mergeCell ref="H52:I61"/>
    <mergeCell ref="F10:G10"/>
    <mergeCell ref="F12:G12"/>
    <mergeCell ref="F13:G13"/>
    <mergeCell ref="F11:G11"/>
    <mergeCell ref="B17:I17"/>
    <mergeCell ref="B18:I18"/>
    <mergeCell ref="A20:B20"/>
    <mergeCell ref="H20:I20"/>
    <mergeCell ref="C21:G22"/>
    <mergeCell ref="C20:G20"/>
    <mergeCell ref="B11:D13"/>
    <mergeCell ref="A21:B21"/>
    <mergeCell ref="C30:D30"/>
    <mergeCell ref="E27:F27"/>
  </mergeCells>
  <conditionalFormatting sqref="A16:I16">
    <cfRule type="containsBlanks" dxfId="218" priority="3">
      <formula>LEN(TRIM(A16))=0</formula>
    </cfRule>
  </conditionalFormatting>
  <conditionalFormatting sqref="B18">
    <cfRule type="containsBlanks" dxfId="217" priority="1">
      <formula>LEN(TRIM(B18))=0</formula>
    </cfRule>
  </conditionalFormatting>
  <conditionalFormatting sqref="B4:I4 A6:D8 F6:F8 D9 G9 B9:B10 I9:I13 B11:D13">
    <cfRule type="containsBlanks" dxfId="216" priority="28">
      <formula>LEN(TRIM(A4))=0</formula>
    </cfRule>
  </conditionalFormatting>
  <conditionalFormatting sqref="B17:I17">
    <cfRule type="containsBlanks" dxfId="215" priority="2">
      <formula>LEN(TRIM(B17))=0</formula>
    </cfRule>
  </conditionalFormatting>
  <conditionalFormatting sqref="F10:F13">
    <cfRule type="containsBlanks" dxfId="214" priority="4">
      <formula>LEN(TRIM(F10))=0</formula>
    </cfRule>
  </conditionalFormatting>
  <printOptions horizontalCentered="1"/>
  <pageMargins left="0.45" right="0.45" top="0.5" bottom="0.5" header="0.3" footer="0.3"/>
  <pageSetup scale="68" orientation="portrait" r:id="rId1"/>
  <headerFooter>
    <oddFooter>&amp;L&amp;9&amp;F&amp;C&amp;9Page &amp;P of &amp;N&amp;R&amp;"-,Bold"&amp;9PAL 128 Source Inspection Request/Approval Form Page 1
Rev 19
&amp;"-,Italic"&amp;8IFS Clause No. 721 Rev. 1</oddFooter>
  </headerFooter>
  <ignoredErrors>
    <ignoredError sqref="A40" unlocked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2050" r:id="rId4" name="Check Box 2">
              <controlPr locked="0" defaultSize="0" autoFill="0" autoLine="0" autoPict="0">
                <anchor moveWithCells="1">
                  <from>
                    <xdr:col>0</xdr:col>
                    <xdr:colOff>152400</xdr:colOff>
                    <xdr:row>19</xdr:row>
                    <xdr:rowOff>19050</xdr:rowOff>
                  </from>
                  <to>
                    <xdr:col>0</xdr:col>
                    <xdr:colOff>361950</xdr:colOff>
                    <xdr:row>19</xdr:row>
                    <xdr:rowOff>228600</xdr:rowOff>
                  </to>
                </anchor>
              </controlPr>
            </control>
          </mc:Choice>
        </mc:AlternateContent>
        <mc:AlternateContent xmlns:mc="http://schemas.openxmlformats.org/markup-compatibility/2006">
          <mc:Choice Requires="x14">
            <control shapeId="2056" r:id="rId5" name="Check Box 8">
              <controlPr locked="0" defaultSize="0" autoFill="0" autoLine="0" autoPict="0">
                <anchor moveWithCells="1">
                  <from>
                    <xdr:col>0</xdr:col>
                    <xdr:colOff>1117600</xdr:colOff>
                    <xdr:row>22</xdr:row>
                    <xdr:rowOff>133350</xdr:rowOff>
                  </from>
                  <to>
                    <xdr:col>0</xdr:col>
                    <xdr:colOff>1314450</xdr:colOff>
                    <xdr:row>23</xdr:row>
                    <xdr:rowOff>190500</xdr:rowOff>
                  </to>
                </anchor>
              </controlPr>
            </control>
          </mc:Choice>
        </mc:AlternateContent>
        <mc:AlternateContent xmlns:mc="http://schemas.openxmlformats.org/markup-compatibility/2006">
          <mc:Choice Requires="x14">
            <control shapeId="2058" r:id="rId6" name="Check Box 10">
              <controlPr defaultSize="0" autoFill="0" autoLine="0" autoPict="0">
                <anchor moveWithCells="1">
                  <from>
                    <xdr:col>1</xdr:col>
                    <xdr:colOff>127000</xdr:colOff>
                    <xdr:row>12</xdr:row>
                    <xdr:rowOff>165100</xdr:rowOff>
                  </from>
                  <to>
                    <xdr:col>1</xdr:col>
                    <xdr:colOff>317500</xdr:colOff>
                    <xdr:row>14</xdr:row>
                    <xdr:rowOff>12700</xdr:rowOff>
                  </to>
                </anchor>
              </controlPr>
            </control>
          </mc:Choice>
        </mc:AlternateContent>
        <mc:AlternateContent xmlns:mc="http://schemas.openxmlformats.org/markup-compatibility/2006">
          <mc:Choice Requires="x14">
            <control shapeId="2059" r:id="rId7" name="Check Box 11">
              <controlPr defaultSize="0" autoFill="0" autoLine="0" autoPict="0">
                <anchor moveWithCells="1">
                  <from>
                    <xdr:col>3</xdr:col>
                    <xdr:colOff>527050</xdr:colOff>
                    <xdr:row>13</xdr:row>
                    <xdr:rowOff>0</xdr:rowOff>
                  </from>
                  <to>
                    <xdr:col>3</xdr:col>
                    <xdr:colOff>704850</xdr:colOff>
                    <xdr:row>14</xdr:row>
                    <xdr:rowOff>0</xdr:rowOff>
                  </to>
                </anchor>
              </controlPr>
            </control>
          </mc:Choice>
        </mc:AlternateContent>
        <mc:AlternateContent xmlns:mc="http://schemas.openxmlformats.org/markup-compatibility/2006">
          <mc:Choice Requires="x14">
            <control shapeId="2073" r:id="rId8" name="Check Box 25">
              <controlPr defaultSize="0" autoFill="0" autoLine="0" autoPict="0">
                <anchor moveWithCells="1">
                  <from>
                    <xdr:col>7</xdr:col>
                    <xdr:colOff>298450</xdr:colOff>
                    <xdr:row>12</xdr:row>
                    <xdr:rowOff>165100</xdr:rowOff>
                  </from>
                  <to>
                    <xdr:col>7</xdr:col>
                    <xdr:colOff>514350</xdr:colOff>
                    <xdr:row>14</xdr:row>
                    <xdr:rowOff>12700</xdr:rowOff>
                  </to>
                </anchor>
              </controlPr>
            </control>
          </mc:Choice>
        </mc:AlternateContent>
        <mc:AlternateContent xmlns:mc="http://schemas.openxmlformats.org/markup-compatibility/2006">
          <mc:Choice Requires="x14">
            <control shapeId="2074" r:id="rId9" name="Check Box 26">
              <controlPr locked="0" defaultSize="0" autoFill="0" autoLine="0" autoPict="0">
                <anchor moveWithCells="1">
                  <from>
                    <xdr:col>2</xdr:col>
                    <xdr:colOff>361950</xdr:colOff>
                    <xdr:row>19</xdr:row>
                    <xdr:rowOff>12700</xdr:rowOff>
                  </from>
                  <to>
                    <xdr:col>3</xdr:col>
                    <xdr:colOff>171450</xdr:colOff>
                    <xdr:row>19</xdr:row>
                    <xdr:rowOff>228600</xdr:rowOff>
                  </to>
                </anchor>
              </controlPr>
            </control>
          </mc:Choice>
        </mc:AlternateContent>
        <mc:AlternateContent xmlns:mc="http://schemas.openxmlformats.org/markup-compatibility/2006">
          <mc:Choice Requires="x14">
            <control shapeId="2075" r:id="rId10" name="Check Box 27">
              <controlPr locked="0" defaultSize="0" autoFill="0" autoLine="0" autoPict="0">
                <anchor moveWithCells="1">
                  <from>
                    <xdr:col>7</xdr:col>
                    <xdr:colOff>374650</xdr:colOff>
                    <xdr:row>19</xdr:row>
                    <xdr:rowOff>31750</xdr:rowOff>
                  </from>
                  <to>
                    <xdr:col>7</xdr:col>
                    <xdr:colOff>571500</xdr:colOff>
                    <xdr:row>19</xdr:row>
                    <xdr:rowOff>241300</xdr:rowOff>
                  </to>
                </anchor>
              </controlPr>
            </control>
          </mc:Choice>
        </mc:AlternateContent>
        <mc:AlternateContent xmlns:mc="http://schemas.openxmlformats.org/markup-compatibility/2006">
          <mc:Choice Requires="x14">
            <control shapeId="2081" r:id="rId11" name="Check Box 33">
              <controlPr locked="0" defaultSize="0" autoFill="0" autoLine="0" autoPict="0">
                <anchor moveWithCells="1">
                  <from>
                    <xdr:col>2</xdr:col>
                    <xdr:colOff>361950</xdr:colOff>
                    <xdr:row>20</xdr:row>
                    <xdr:rowOff>50800</xdr:rowOff>
                  </from>
                  <to>
                    <xdr:col>3</xdr:col>
                    <xdr:colOff>304800</xdr:colOff>
                    <xdr:row>21</xdr:row>
                    <xdr:rowOff>95250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298A73-7C98-4ED2-9B87-1AC27B5FE225}">
  <sheetPr>
    <tabColor rgb="FF00B050"/>
  </sheetPr>
  <dimension ref="A1:H50"/>
  <sheetViews>
    <sheetView zoomScaleNormal="100" zoomScaleSheetLayoutView="52" workbookViewId="0">
      <pane ySplit="9" topLeftCell="A10" activePane="bottomLeft" state="frozen"/>
      <selection pane="bottomLeft" activeCell="C10" sqref="C10"/>
    </sheetView>
  </sheetViews>
  <sheetFormatPr defaultRowHeight="14.5"/>
  <cols>
    <col min="1" max="1" width="11.1796875" style="706" customWidth="1"/>
    <col min="2" max="2" width="68.1796875" style="511" customWidth="1"/>
    <col min="3" max="3" width="6.7265625" customWidth="1"/>
    <col min="4" max="4" width="10.81640625" customWidth="1"/>
    <col min="5" max="5" width="24.81640625" customWidth="1"/>
    <col min="6" max="6" width="6.81640625" customWidth="1"/>
    <col min="7" max="7" width="7.54296875" customWidth="1"/>
    <col min="8" max="8" width="28.26953125" style="889" customWidth="1"/>
    <col min="9" max="9" width="9.1796875" customWidth="1"/>
  </cols>
  <sheetData>
    <row r="1" spans="1:8" ht="28.5">
      <c r="A1" s="1077" t="s">
        <v>0</v>
      </c>
      <c r="B1" s="1077"/>
      <c r="C1" s="1077"/>
      <c r="D1" s="1077"/>
      <c r="E1" s="1077"/>
      <c r="F1" s="1077"/>
      <c r="G1" s="1077"/>
      <c r="H1" s="1077"/>
    </row>
    <row r="2" spans="1:8" ht="15" thickBot="1">
      <c r="A2" s="704"/>
      <c r="B2" s="707"/>
      <c r="C2" s="530"/>
      <c r="D2" s="531"/>
      <c r="E2" s="531"/>
      <c r="F2" s="532"/>
      <c r="G2" s="531"/>
      <c r="H2" s="881"/>
    </row>
    <row r="3" spans="1:8">
      <c r="B3" s="788"/>
      <c r="C3" s="789"/>
      <c r="D3" s="790" t="s">
        <v>21</v>
      </c>
      <c r="E3" s="799" t="str">
        <f>IF('3.0 PAL 128'!G9=0,"",'3.0 PAL 128'!G9)</f>
        <v/>
      </c>
      <c r="F3" s="791"/>
      <c r="G3" s="792" t="s">
        <v>1082</v>
      </c>
      <c r="H3" s="882" t="str">
        <f>IF('3.0 PAL 128'!I9=0,"",'3.0 PAL 128'!I9)</f>
        <v/>
      </c>
    </row>
    <row r="4" spans="1:8">
      <c r="B4" s="788"/>
      <c r="C4" s="727"/>
      <c r="D4" s="793" t="s">
        <v>9</v>
      </c>
      <c r="E4" s="800" t="str">
        <f>IF('3.0 PAL 128'!J10=0,"",'3.0 PAL 128'!J10)</f>
        <v/>
      </c>
      <c r="F4" s="723"/>
      <c r="G4" s="794" t="s">
        <v>708</v>
      </c>
      <c r="H4" s="883" t="str">
        <f>IF('3.0 PAL 128'!J8=0, "", '3.0 PAL 128'!J8)</f>
        <v/>
      </c>
    </row>
    <row r="5" spans="1:8" ht="15" thickBot="1">
      <c r="B5" s="788"/>
      <c r="C5" s="713"/>
      <c r="D5" s="795" t="s">
        <v>91</v>
      </c>
      <c r="E5" s="798" t="str">
        <f>IF('3.0 PAL 128'!D9=0,"",'3.0 PAL 128'!D9)</f>
        <v/>
      </c>
      <c r="F5" s="714"/>
      <c r="G5" s="796" t="s">
        <v>709</v>
      </c>
      <c r="H5" s="884">
        <f>IF('3.0 PAL 128'!J17="type here", "", '3.0 PAL 128'!J17)</f>
        <v>0</v>
      </c>
    </row>
    <row r="6" spans="1:8" ht="15" thickBot="1">
      <c r="A6" s="704"/>
      <c r="B6" s="708"/>
      <c r="C6" s="530"/>
      <c r="D6" s="531"/>
      <c r="E6" s="531"/>
      <c r="F6" s="532"/>
      <c r="G6" s="531"/>
      <c r="H6" s="881"/>
    </row>
    <row r="7" spans="1:8" ht="15" thickBot="1">
      <c r="A7" s="797" t="s">
        <v>737</v>
      </c>
      <c r="B7" s="707"/>
      <c r="C7" s="533"/>
      <c r="D7" s="535" t="s">
        <v>1000</v>
      </c>
      <c r="E7" s="720" t="e">
        <f>COUNTIF(C10:D50,"&lt;&gt;")/COUNTIF(A10:A50, "*sqar*")</f>
        <v>#DIV/0!</v>
      </c>
      <c r="F7" s="533"/>
      <c r="G7" s="535" t="s">
        <v>1001</v>
      </c>
      <c r="H7" s="885">
        <f>COUNTA(F10:G50)/COUNTA(A10:A50)</f>
        <v>0</v>
      </c>
    </row>
    <row r="8" spans="1:8" ht="15" thickBot="1">
      <c r="A8" s="705"/>
      <c r="B8" s="709"/>
      <c r="C8" s="1072" t="s">
        <v>78</v>
      </c>
      <c r="D8" s="1073"/>
      <c r="E8" s="1074"/>
      <c r="F8" s="1075" t="s">
        <v>725</v>
      </c>
      <c r="G8" s="1073"/>
      <c r="H8" s="1076"/>
    </row>
    <row r="9" spans="1:8" ht="15" thickBot="1">
      <c r="A9" s="717" t="s">
        <v>80</v>
      </c>
      <c r="B9" s="718" t="s">
        <v>81</v>
      </c>
      <c r="C9" s="719" t="s">
        <v>82</v>
      </c>
      <c r="D9" s="719" t="s">
        <v>83</v>
      </c>
      <c r="E9" s="721" t="s">
        <v>660</v>
      </c>
      <c r="F9" s="719" t="s">
        <v>82</v>
      </c>
      <c r="G9" s="719" t="s">
        <v>83</v>
      </c>
      <c r="H9" s="886" t="s">
        <v>726</v>
      </c>
    </row>
    <row r="10" spans="1:8" ht="97.5" customHeight="1">
      <c r="A10" s="716" t="e" cm="1">
        <f t="array" ref="A10">IF('SQARs List'!D29=TRUE,"",_xlfn.CHOOSECOLS(_xlfn._xlws.FILTER('SQARs List'!$A$2:$D$70,'SQARs List'!D2:D70=TRUE,""),1,3))</f>
        <v>#VALUE!</v>
      </c>
      <c r="B10" s="756"/>
      <c r="C10" s="752"/>
      <c r="D10" s="752"/>
      <c r="E10" s="753"/>
      <c r="F10" s="752"/>
      <c r="G10" s="752"/>
      <c r="H10" s="887"/>
    </row>
    <row r="11" spans="1:8" ht="80.25" customHeight="1">
      <c r="A11" s="712"/>
      <c r="B11" s="757"/>
      <c r="C11" s="752"/>
      <c r="D11" s="752"/>
      <c r="E11" s="753"/>
      <c r="F11" s="754"/>
      <c r="G11" s="754"/>
      <c r="H11" s="888"/>
    </row>
    <row r="12" spans="1:8" ht="79.5" customHeight="1">
      <c r="A12" s="712"/>
      <c r="B12" s="757"/>
      <c r="C12" s="752"/>
      <c r="D12" s="752"/>
      <c r="E12" s="753"/>
      <c r="F12" s="754"/>
      <c r="G12" s="754"/>
      <c r="H12" s="888"/>
    </row>
    <row r="13" spans="1:8" ht="35.15" customHeight="1">
      <c r="A13" s="712"/>
      <c r="B13" s="757"/>
      <c r="C13" s="752"/>
      <c r="D13" s="752"/>
      <c r="E13" s="753"/>
      <c r="F13" s="754"/>
      <c r="G13" s="754"/>
      <c r="H13" s="888"/>
    </row>
    <row r="14" spans="1:8" ht="35.15" customHeight="1">
      <c r="A14" s="712"/>
      <c r="B14" s="757"/>
      <c r="C14" s="752"/>
      <c r="D14" s="752"/>
      <c r="E14" s="753"/>
      <c r="F14" s="754"/>
      <c r="G14" s="754"/>
      <c r="H14" s="888"/>
    </row>
    <row r="15" spans="1:8" ht="35.15" customHeight="1">
      <c r="A15" s="712"/>
      <c r="B15" s="757"/>
      <c r="C15" s="752"/>
      <c r="D15" s="752"/>
      <c r="E15" s="753"/>
      <c r="F15" s="754"/>
      <c r="G15" s="754"/>
      <c r="H15" s="888"/>
    </row>
    <row r="16" spans="1:8" ht="35.15" customHeight="1">
      <c r="A16" s="712"/>
      <c r="B16" s="757"/>
      <c r="C16" s="752"/>
      <c r="D16" s="752"/>
      <c r="E16" s="753"/>
      <c r="F16" s="754"/>
      <c r="G16" s="754"/>
      <c r="H16" s="888"/>
    </row>
    <row r="17" spans="1:8" ht="35.15" customHeight="1">
      <c r="A17" s="712"/>
      <c r="B17" s="757"/>
      <c r="C17" s="752"/>
      <c r="D17" s="752"/>
      <c r="E17" s="753"/>
      <c r="F17" s="754"/>
      <c r="G17" s="754"/>
      <c r="H17" s="888"/>
    </row>
    <row r="18" spans="1:8" ht="35.15" customHeight="1">
      <c r="A18" s="712"/>
      <c r="B18" s="757"/>
      <c r="C18" s="752"/>
      <c r="D18" s="752"/>
      <c r="E18" s="753"/>
      <c r="F18" s="754"/>
      <c r="G18" s="754"/>
      <c r="H18" s="888"/>
    </row>
    <row r="19" spans="1:8" ht="35.15" customHeight="1">
      <c r="A19" s="712"/>
      <c r="B19" s="757"/>
      <c r="C19" s="752"/>
      <c r="D19" s="752"/>
      <c r="E19" s="753"/>
      <c r="F19" s="754"/>
      <c r="G19" s="754"/>
      <c r="H19" s="888"/>
    </row>
    <row r="20" spans="1:8" ht="35.15" customHeight="1">
      <c r="A20" s="712"/>
      <c r="B20" s="757"/>
      <c r="C20" s="752"/>
      <c r="D20" s="752"/>
      <c r="E20" s="753"/>
      <c r="F20" s="754"/>
      <c r="G20" s="754"/>
      <c r="H20" s="888"/>
    </row>
    <row r="21" spans="1:8" ht="35.15" customHeight="1">
      <c r="A21" s="712"/>
      <c r="B21" s="757"/>
      <c r="C21" s="752"/>
      <c r="D21" s="752"/>
      <c r="E21" s="753"/>
      <c r="F21" s="754"/>
      <c r="G21" s="754"/>
      <c r="H21" s="888"/>
    </row>
    <row r="22" spans="1:8" ht="35.15" customHeight="1">
      <c r="A22" s="712"/>
      <c r="B22" s="757"/>
      <c r="C22" s="752"/>
      <c r="D22" s="752"/>
      <c r="E22" s="753"/>
      <c r="F22" s="754"/>
      <c r="G22" s="754"/>
      <c r="H22" s="888"/>
    </row>
    <row r="23" spans="1:8" ht="35.15" customHeight="1">
      <c r="A23" s="712"/>
      <c r="B23" s="757"/>
      <c r="C23" s="752"/>
      <c r="D23" s="752"/>
      <c r="E23" s="753"/>
      <c r="F23" s="754"/>
      <c r="G23" s="754"/>
      <c r="H23" s="888"/>
    </row>
    <row r="24" spans="1:8" ht="35.15" customHeight="1">
      <c r="A24" s="712"/>
      <c r="B24" s="757"/>
      <c r="C24" s="752"/>
      <c r="D24" s="752"/>
      <c r="E24" s="753"/>
      <c r="F24" s="754"/>
      <c r="G24" s="754"/>
      <c r="H24" s="888"/>
    </row>
    <row r="25" spans="1:8" ht="35.15" customHeight="1">
      <c r="A25" s="712"/>
      <c r="B25" s="757"/>
      <c r="C25" s="752"/>
      <c r="D25" s="752"/>
      <c r="E25" s="753"/>
      <c r="F25" s="754"/>
      <c r="G25" s="754"/>
      <c r="H25" s="888"/>
    </row>
    <row r="26" spans="1:8" ht="35.15" customHeight="1">
      <c r="A26" s="712"/>
      <c r="B26" s="757"/>
      <c r="C26" s="752"/>
      <c r="D26" s="752"/>
      <c r="E26" s="753"/>
      <c r="F26" s="754"/>
      <c r="G26" s="754"/>
      <c r="H26" s="888"/>
    </row>
    <row r="27" spans="1:8" ht="35.15" customHeight="1">
      <c r="A27" s="712"/>
      <c r="B27" s="757"/>
      <c r="C27" s="752"/>
      <c r="D27" s="752"/>
      <c r="E27" s="753"/>
      <c r="F27" s="754"/>
      <c r="G27" s="754"/>
      <c r="H27" s="888"/>
    </row>
    <row r="28" spans="1:8" ht="35.15" customHeight="1">
      <c r="A28" s="712"/>
      <c r="B28" s="757"/>
      <c r="C28" s="752"/>
      <c r="D28" s="752"/>
      <c r="E28" s="753"/>
      <c r="F28" s="754"/>
      <c r="G28" s="754"/>
      <c r="H28" s="888"/>
    </row>
    <row r="29" spans="1:8" ht="35.15" customHeight="1">
      <c r="A29" s="712"/>
      <c r="B29" s="757"/>
      <c r="C29" s="752"/>
      <c r="D29" s="752"/>
      <c r="E29" s="753"/>
      <c r="F29" s="754"/>
      <c r="G29" s="754"/>
      <c r="H29" s="888"/>
    </row>
    <row r="30" spans="1:8" ht="35.15" customHeight="1">
      <c r="A30" s="712"/>
      <c r="B30" s="757"/>
      <c r="C30" s="752"/>
      <c r="D30" s="752"/>
      <c r="E30" s="753"/>
      <c r="F30" s="754"/>
      <c r="G30" s="754"/>
      <c r="H30" s="888"/>
    </row>
    <row r="31" spans="1:8" ht="30" customHeight="1">
      <c r="A31" s="712"/>
      <c r="B31" s="757"/>
      <c r="C31" s="752"/>
      <c r="D31" s="752"/>
      <c r="E31" s="753"/>
      <c r="F31" s="754"/>
      <c r="G31" s="754"/>
      <c r="H31" s="888"/>
    </row>
    <row r="32" spans="1:8" ht="30" customHeight="1">
      <c r="A32" s="712"/>
      <c r="B32" s="757"/>
      <c r="C32" s="752"/>
      <c r="D32" s="752"/>
      <c r="E32" s="753"/>
      <c r="F32" s="754"/>
      <c r="G32" s="754"/>
      <c r="H32" s="888"/>
    </row>
    <row r="33" spans="1:8" ht="30" customHeight="1">
      <c r="A33" s="712"/>
      <c r="B33" s="757"/>
      <c r="C33" s="752"/>
      <c r="D33" s="752"/>
      <c r="E33" s="753"/>
      <c r="F33" s="754"/>
      <c r="G33" s="754"/>
      <c r="H33" s="888"/>
    </row>
    <row r="34" spans="1:8" ht="30" customHeight="1">
      <c r="A34" s="712"/>
      <c r="B34" s="757"/>
      <c r="C34" s="752"/>
      <c r="D34" s="752"/>
      <c r="E34" s="753"/>
      <c r="F34" s="754"/>
      <c r="G34" s="754"/>
      <c r="H34" s="888"/>
    </row>
    <row r="35" spans="1:8" ht="30" customHeight="1">
      <c r="A35" s="712"/>
      <c r="B35" s="757"/>
      <c r="C35" s="752"/>
      <c r="D35" s="752"/>
      <c r="E35" s="753"/>
      <c r="F35" s="754"/>
      <c r="G35" s="754"/>
      <c r="H35" s="888"/>
    </row>
    <row r="36" spans="1:8" ht="30" customHeight="1">
      <c r="A36" s="712"/>
      <c r="B36" s="757"/>
      <c r="C36" s="752"/>
      <c r="D36" s="752"/>
      <c r="E36" s="753"/>
      <c r="F36" s="754"/>
      <c r="G36" s="754"/>
      <c r="H36" s="888"/>
    </row>
    <row r="37" spans="1:8" ht="30" customHeight="1">
      <c r="A37" s="712"/>
      <c r="B37" s="757"/>
      <c r="C37" s="752"/>
      <c r="D37" s="752"/>
      <c r="E37" s="753"/>
      <c r="F37" s="754"/>
      <c r="G37" s="754"/>
      <c r="H37" s="888"/>
    </row>
    <row r="38" spans="1:8" ht="30" customHeight="1">
      <c r="A38" s="712"/>
      <c r="B38" s="757"/>
      <c r="C38" s="752"/>
      <c r="D38" s="752"/>
      <c r="E38" s="753"/>
      <c r="F38" s="754"/>
      <c r="G38" s="754"/>
      <c r="H38" s="888"/>
    </row>
    <row r="39" spans="1:8" ht="30" customHeight="1">
      <c r="A39" s="712"/>
      <c r="B39" s="757"/>
      <c r="C39" s="752"/>
      <c r="D39" s="752"/>
      <c r="E39" s="753"/>
      <c r="F39" s="754"/>
      <c r="G39" s="754"/>
      <c r="H39" s="888"/>
    </row>
    <row r="40" spans="1:8" ht="30" customHeight="1">
      <c r="A40" s="712"/>
      <c r="B40" s="757"/>
      <c r="C40" s="752"/>
      <c r="D40" s="752"/>
      <c r="E40" s="753"/>
      <c r="F40" s="754"/>
      <c r="G40" s="754"/>
      <c r="H40" s="888"/>
    </row>
    <row r="41" spans="1:8" ht="30" customHeight="1">
      <c r="A41" s="712"/>
      <c r="B41" s="757"/>
      <c r="C41" s="752"/>
      <c r="D41" s="752"/>
      <c r="E41" s="753"/>
      <c r="F41" s="754"/>
      <c r="G41" s="754"/>
      <c r="H41" s="888"/>
    </row>
    <row r="42" spans="1:8" ht="30" customHeight="1">
      <c r="A42" s="712"/>
      <c r="B42" s="757"/>
      <c r="C42" s="752"/>
      <c r="D42" s="752"/>
      <c r="E42" s="753"/>
      <c r="F42" s="754"/>
      <c r="G42" s="754"/>
      <c r="H42" s="888"/>
    </row>
    <row r="43" spans="1:8" ht="30" customHeight="1">
      <c r="A43" s="712"/>
      <c r="B43" s="757"/>
      <c r="C43" s="752"/>
      <c r="D43" s="752"/>
      <c r="E43" s="753"/>
      <c r="F43" s="754"/>
      <c r="G43" s="754"/>
      <c r="H43" s="888"/>
    </row>
    <row r="44" spans="1:8" ht="30" customHeight="1">
      <c r="A44" s="712"/>
      <c r="B44" s="757"/>
      <c r="C44" s="752"/>
      <c r="D44" s="752"/>
      <c r="E44" s="753"/>
      <c r="F44" s="754"/>
      <c r="G44" s="754"/>
      <c r="H44" s="888"/>
    </row>
    <row r="45" spans="1:8" ht="30" customHeight="1">
      <c r="A45" s="712"/>
      <c r="B45" s="757"/>
      <c r="C45" s="752"/>
      <c r="D45" s="752"/>
      <c r="E45" s="753"/>
      <c r="F45" s="754"/>
      <c r="G45" s="754"/>
      <c r="H45" s="888"/>
    </row>
    <row r="46" spans="1:8" ht="30" customHeight="1">
      <c r="A46" s="712"/>
      <c r="B46" s="757"/>
      <c r="C46" s="752"/>
      <c r="D46" s="752"/>
      <c r="E46" s="753"/>
      <c r="F46" s="754"/>
      <c r="G46" s="754"/>
      <c r="H46" s="888"/>
    </row>
    <row r="47" spans="1:8" ht="30" customHeight="1">
      <c r="A47" s="712"/>
      <c r="B47" s="757"/>
      <c r="C47" s="752"/>
      <c r="D47" s="752"/>
      <c r="E47" s="753"/>
      <c r="F47" s="754"/>
      <c r="G47" s="754"/>
      <c r="H47" s="888"/>
    </row>
    <row r="48" spans="1:8" ht="30" customHeight="1">
      <c r="A48" s="712"/>
      <c r="B48" s="757"/>
      <c r="C48" s="752"/>
      <c r="D48" s="752"/>
      <c r="E48" s="753"/>
      <c r="F48" s="754"/>
      <c r="G48" s="754"/>
      <c r="H48" s="888"/>
    </row>
    <row r="49" spans="1:8" ht="30" customHeight="1">
      <c r="A49" s="712"/>
      <c r="B49" s="757"/>
      <c r="C49" s="752"/>
      <c r="D49" s="752"/>
      <c r="E49" s="753"/>
      <c r="F49" s="754"/>
      <c r="G49" s="754"/>
      <c r="H49" s="888"/>
    </row>
    <row r="50" spans="1:8" ht="30" customHeight="1">
      <c r="A50" s="712"/>
      <c r="B50" s="757"/>
      <c r="C50" s="752"/>
      <c r="D50" s="752"/>
      <c r="E50" s="753"/>
      <c r="F50" s="754"/>
      <c r="G50" s="754"/>
      <c r="H50" s="888"/>
    </row>
  </sheetData>
  <sheetProtection algorithmName="SHA-512" hashValue="rvA5LRZBPWMmTSRxNbZUI/dbwe9MgLrJ21sNemuYhIJxdjRPkgkkYZyOJTIDo+ih7kTDVcJ0IGAJUNOhD0x+Pw==" saltValue="EzEX1Mr4ipqu7UHN2SJueQ==" spinCount="100000" sheet="1" objects="1" scenarios="1" formatColumns="0" formatRows="0" selectLockedCells="1"/>
  <mergeCells count="3">
    <mergeCell ref="C8:E8"/>
    <mergeCell ref="F8:H8"/>
    <mergeCell ref="A1:H1"/>
  </mergeCells>
  <conditionalFormatting sqref="A10:A50">
    <cfRule type="notContainsBlanks" dxfId="213" priority="11">
      <formula>LEN(TRIM(A10))&gt;0</formula>
    </cfRule>
  </conditionalFormatting>
  <conditionalFormatting sqref="C10:C50">
    <cfRule type="expression" dxfId="212" priority="428">
      <formula>IF(OR(ISTEXT($D10),ISTEXT(#REF!)), TRUE, FALSE)</formula>
    </cfRule>
  </conditionalFormatting>
  <conditionalFormatting sqref="C10:D50">
    <cfRule type="expression" dxfId="211" priority="429">
      <formula>IF(AND(ISBLANK($C10:$D10),ISTEXT($B10)),TRUE,FALSE)</formula>
    </cfRule>
  </conditionalFormatting>
  <conditionalFormatting sqref="C10:E50">
    <cfRule type="expression" dxfId="210" priority="1">
      <formula>IF($A10="Onsite", TRUE, FALSE)</formula>
    </cfRule>
  </conditionalFormatting>
  <conditionalFormatting sqref="D10:D50">
    <cfRule type="expression" dxfId="209" priority="433">
      <formula>IF(OR(ISTEXT($C10),ISTEXT(#REF!)), TRUE, FALSE)</formula>
    </cfRule>
  </conditionalFormatting>
  <conditionalFormatting sqref="E7">
    <cfRule type="dataBar" priority="10">
      <dataBar>
        <cfvo type="num" val="0"/>
        <cfvo type="num" val="1"/>
        <color rgb="FF92D050"/>
      </dataBar>
      <extLst>
        <ext xmlns:x14="http://schemas.microsoft.com/office/spreadsheetml/2009/9/main" uri="{B025F937-C7B1-47D3-B67F-A62EFF666E3E}">
          <x14:id>{1C1A9188-A3E8-4C2D-9A57-B3E7D8C9C600}</x14:id>
        </ext>
      </extLst>
    </cfRule>
  </conditionalFormatting>
  <conditionalFormatting sqref="F10:F50">
    <cfRule type="expression" dxfId="208" priority="435">
      <formula>IF(OR(ISTEXT($G10),ISTEXT(#REF!)), TRUE, FALSE)</formula>
    </cfRule>
  </conditionalFormatting>
  <conditionalFormatting sqref="F10:G50">
    <cfRule type="expression" dxfId="207" priority="437">
      <formula>IF(AND(ISBLANK($F10:$G10),ISTEXT($B10)),TRUE,FALSE)</formula>
    </cfRule>
  </conditionalFormatting>
  <conditionalFormatting sqref="G10:G50">
    <cfRule type="expression" dxfId="206" priority="436">
      <formula>IF(OR(ISTEXT($F10),ISTEXT(#REF!)), TRUE, FALSE)</formula>
    </cfRule>
  </conditionalFormatting>
  <conditionalFormatting sqref="H7">
    <cfRule type="dataBar" priority="9">
      <dataBar>
        <cfvo type="num" val="0"/>
        <cfvo type="num" val="1"/>
        <color rgb="FF92D050"/>
      </dataBar>
      <extLst>
        <ext xmlns:x14="http://schemas.microsoft.com/office/spreadsheetml/2009/9/main" uri="{B025F937-C7B1-47D3-B67F-A62EFF666E3E}">
          <x14:id>{66ED37CA-5992-4219-AE7E-AC7E8E563E5E}</x14:id>
        </ext>
      </extLst>
    </cfRule>
  </conditionalFormatting>
  <conditionalFormatting sqref="H10:H50">
    <cfRule type="expression" dxfId="205" priority="12">
      <formula>IF(ISTEXT($B10),TRUE,FALSE)</formula>
    </cfRule>
  </conditionalFormatting>
  <pageMargins left="0.7" right="0.7" top="0.75" bottom="0.75" header="0.3" footer="0.3"/>
  <pageSetup scale="55" orientation="portrait" horizontalDpi="1200" verticalDpi="1200" r:id="rId1"/>
  <colBreaks count="1" manualBreakCount="1">
    <brk id="8" max="1048575" man="1"/>
  </colBreaks>
  <drawing r:id="rId2"/>
  <extLst>
    <ext xmlns:x14="http://schemas.microsoft.com/office/spreadsheetml/2009/9/main" uri="{78C0D931-6437-407d-A8EE-F0AAD7539E65}">
      <x14:conditionalFormattings>
        <x14:conditionalFormatting xmlns:xm="http://schemas.microsoft.com/office/excel/2006/main">
          <x14:cfRule type="dataBar" id="{1C1A9188-A3E8-4C2D-9A57-B3E7D8C9C600}">
            <x14:dataBar minLength="0" maxLength="100">
              <x14:cfvo type="num">
                <xm:f>0</xm:f>
              </x14:cfvo>
              <x14:cfvo type="num">
                <xm:f>1</xm:f>
              </x14:cfvo>
              <x14:negativeFillColor rgb="FFFF0000"/>
              <x14:axisColor rgb="FF000000"/>
            </x14:dataBar>
          </x14:cfRule>
          <xm:sqref>E7</xm:sqref>
        </x14:conditionalFormatting>
        <x14:conditionalFormatting xmlns:xm="http://schemas.microsoft.com/office/excel/2006/main">
          <x14:cfRule type="dataBar" id="{66ED37CA-5992-4219-AE7E-AC7E8E563E5E}">
            <x14:dataBar minLength="0" maxLength="100">
              <x14:cfvo type="num">
                <xm:f>0</xm:f>
              </x14:cfvo>
              <x14:cfvo type="num">
                <xm:f>1</xm:f>
              </x14:cfvo>
              <x14:negativeFillColor rgb="FFFF0000"/>
              <x14:axisColor rgb="FF000000"/>
            </x14:dataBar>
          </x14:cfRule>
          <xm:sqref>H7</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rgb="FF00B050"/>
  </sheetPr>
  <dimension ref="A1:L85"/>
  <sheetViews>
    <sheetView topLeftCell="A2" zoomScaleNormal="100" workbookViewId="0">
      <selection activeCell="H20" sqref="H20"/>
    </sheetView>
  </sheetViews>
  <sheetFormatPr defaultRowHeight="12"/>
  <cols>
    <col min="1" max="1" width="3.1796875" style="531" customWidth="1"/>
    <col min="2" max="2" width="11.7265625" style="531" customWidth="1"/>
    <col min="3" max="3" width="55.54296875" style="530" customWidth="1"/>
    <col min="4" max="4" width="4.1796875" style="597" customWidth="1"/>
    <col min="5" max="5" width="3.453125" style="585" bestFit="1" customWidth="1"/>
    <col min="6" max="6" width="3" style="585" bestFit="1" customWidth="1"/>
    <col min="7" max="7" width="3" style="585" customWidth="1"/>
    <col min="8" max="8" width="24.453125" style="586" customWidth="1"/>
    <col min="9" max="9" width="3.54296875" style="585" customWidth="1"/>
    <col min="10" max="10" width="3" style="585" bestFit="1" customWidth="1"/>
    <col min="11" max="11" width="3" style="585" customWidth="1"/>
    <col min="12" max="12" width="26.7265625" style="586" customWidth="1"/>
    <col min="13" max="258" width="8.7265625" style="161"/>
    <col min="259" max="259" width="4" style="161" customWidth="1"/>
    <col min="260" max="260" width="7.453125" style="161" customWidth="1"/>
    <col min="261" max="261" width="56.54296875" style="161" customWidth="1"/>
    <col min="262" max="262" width="3.54296875" style="161" bestFit="1" customWidth="1"/>
    <col min="263" max="263" width="3.453125" style="161" bestFit="1" customWidth="1"/>
    <col min="264" max="264" width="4.54296875" style="161" customWidth="1"/>
    <col min="265" max="265" width="3.54296875" style="161" bestFit="1" customWidth="1"/>
    <col min="266" max="266" width="3.453125" style="161" bestFit="1" customWidth="1"/>
    <col min="267" max="267" width="4.54296875" style="161" customWidth="1"/>
    <col min="268" max="268" width="48.453125" style="161" customWidth="1"/>
    <col min="269" max="514" width="8.7265625" style="161"/>
    <col min="515" max="515" width="4" style="161" customWidth="1"/>
    <col min="516" max="516" width="7.453125" style="161" customWidth="1"/>
    <col min="517" max="517" width="56.54296875" style="161" customWidth="1"/>
    <col min="518" max="518" width="3.54296875" style="161" bestFit="1" customWidth="1"/>
    <col min="519" max="519" width="3.453125" style="161" bestFit="1" customWidth="1"/>
    <col min="520" max="520" width="4.54296875" style="161" customWidth="1"/>
    <col min="521" max="521" width="3.54296875" style="161" bestFit="1" customWidth="1"/>
    <col min="522" max="522" width="3.453125" style="161" bestFit="1" customWidth="1"/>
    <col min="523" max="523" width="4.54296875" style="161" customWidth="1"/>
    <col min="524" max="524" width="48.453125" style="161" customWidth="1"/>
    <col min="525" max="770" width="8.7265625" style="161"/>
    <col min="771" max="771" width="4" style="161" customWidth="1"/>
    <col min="772" max="772" width="7.453125" style="161" customWidth="1"/>
    <col min="773" max="773" width="56.54296875" style="161" customWidth="1"/>
    <col min="774" max="774" width="3.54296875" style="161" bestFit="1" customWidth="1"/>
    <col min="775" max="775" width="3.453125" style="161" bestFit="1" customWidth="1"/>
    <col min="776" max="776" width="4.54296875" style="161" customWidth="1"/>
    <col min="777" max="777" width="3.54296875" style="161" bestFit="1" customWidth="1"/>
    <col min="778" max="778" width="3.453125" style="161" bestFit="1" customWidth="1"/>
    <col min="779" max="779" width="4.54296875" style="161" customWidth="1"/>
    <col min="780" max="780" width="48.453125" style="161" customWidth="1"/>
    <col min="781" max="1026" width="8.7265625" style="161"/>
    <col min="1027" max="1027" width="4" style="161" customWidth="1"/>
    <col min="1028" max="1028" width="7.453125" style="161" customWidth="1"/>
    <col min="1029" max="1029" width="56.54296875" style="161" customWidth="1"/>
    <col min="1030" max="1030" width="3.54296875" style="161" bestFit="1" customWidth="1"/>
    <col min="1031" max="1031" width="3.453125" style="161" bestFit="1" customWidth="1"/>
    <col min="1032" max="1032" width="4.54296875" style="161" customWidth="1"/>
    <col min="1033" max="1033" width="3.54296875" style="161" bestFit="1" customWidth="1"/>
    <col min="1034" max="1034" width="3.453125" style="161" bestFit="1" customWidth="1"/>
    <col min="1035" max="1035" width="4.54296875" style="161" customWidth="1"/>
    <col min="1036" max="1036" width="48.453125" style="161" customWidth="1"/>
    <col min="1037" max="1282" width="8.7265625" style="161"/>
    <col min="1283" max="1283" width="4" style="161" customWidth="1"/>
    <col min="1284" max="1284" width="7.453125" style="161" customWidth="1"/>
    <col min="1285" max="1285" width="56.54296875" style="161" customWidth="1"/>
    <col min="1286" max="1286" width="3.54296875" style="161" bestFit="1" customWidth="1"/>
    <col min="1287" max="1287" width="3.453125" style="161" bestFit="1" customWidth="1"/>
    <col min="1288" max="1288" width="4.54296875" style="161" customWidth="1"/>
    <col min="1289" max="1289" width="3.54296875" style="161" bestFit="1" customWidth="1"/>
    <col min="1290" max="1290" width="3.453125" style="161" bestFit="1" customWidth="1"/>
    <col min="1291" max="1291" width="4.54296875" style="161" customWidth="1"/>
    <col min="1292" max="1292" width="48.453125" style="161" customWidth="1"/>
    <col min="1293" max="1538" width="8.7265625" style="161"/>
    <col min="1539" max="1539" width="4" style="161" customWidth="1"/>
    <col min="1540" max="1540" width="7.453125" style="161" customWidth="1"/>
    <col min="1541" max="1541" width="56.54296875" style="161" customWidth="1"/>
    <col min="1542" max="1542" width="3.54296875" style="161" bestFit="1" customWidth="1"/>
    <col min="1543" max="1543" width="3.453125" style="161" bestFit="1" customWidth="1"/>
    <col min="1544" max="1544" width="4.54296875" style="161" customWidth="1"/>
    <col min="1545" max="1545" width="3.54296875" style="161" bestFit="1" customWidth="1"/>
    <col min="1546" max="1546" width="3.453125" style="161" bestFit="1" customWidth="1"/>
    <col min="1547" max="1547" width="4.54296875" style="161" customWidth="1"/>
    <col min="1548" max="1548" width="48.453125" style="161" customWidth="1"/>
    <col min="1549" max="1794" width="8.7265625" style="161"/>
    <col min="1795" max="1795" width="4" style="161" customWidth="1"/>
    <col min="1796" max="1796" width="7.453125" style="161" customWidth="1"/>
    <col min="1797" max="1797" width="56.54296875" style="161" customWidth="1"/>
    <col min="1798" max="1798" width="3.54296875" style="161" bestFit="1" customWidth="1"/>
    <col min="1799" max="1799" width="3.453125" style="161" bestFit="1" customWidth="1"/>
    <col min="1800" max="1800" width="4.54296875" style="161" customWidth="1"/>
    <col min="1801" max="1801" width="3.54296875" style="161" bestFit="1" customWidth="1"/>
    <col min="1802" max="1802" width="3.453125" style="161" bestFit="1" customWidth="1"/>
    <col min="1803" max="1803" width="4.54296875" style="161" customWidth="1"/>
    <col min="1804" max="1804" width="48.453125" style="161" customWidth="1"/>
    <col min="1805" max="2050" width="8.7265625" style="161"/>
    <col min="2051" max="2051" width="4" style="161" customWidth="1"/>
    <col min="2052" max="2052" width="7.453125" style="161" customWidth="1"/>
    <col min="2053" max="2053" width="56.54296875" style="161" customWidth="1"/>
    <col min="2054" max="2054" width="3.54296875" style="161" bestFit="1" customWidth="1"/>
    <col min="2055" max="2055" width="3.453125" style="161" bestFit="1" customWidth="1"/>
    <col min="2056" max="2056" width="4.54296875" style="161" customWidth="1"/>
    <col min="2057" max="2057" width="3.54296875" style="161" bestFit="1" customWidth="1"/>
    <col min="2058" max="2058" width="3.453125" style="161" bestFit="1" customWidth="1"/>
    <col min="2059" max="2059" width="4.54296875" style="161" customWidth="1"/>
    <col min="2060" max="2060" width="48.453125" style="161" customWidth="1"/>
    <col min="2061" max="2306" width="8.7265625" style="161"/>
    <col min="2307" max="2307" width="4" style="161" customWidth="1"/>
    <col min="2308" max="2308" width="7.453125" style="161" customWidth="1"/>
    <col min="2309" max="2309" width="56.54296875" style="161" customWidth="1"/>
    <col min="2310" max="2310" width="3.54296875" style="161" bestFit="1" customWidth="1"/>
    <col min="2311" max="2311" width="3.453125" style="161" bestFit="1" customWidth="1"/>
    <col min="2312" max="2312" width="4.54296875" style="161" customWidth="1"/>
    <col min="2313" max="2313" width="3.54296875" style="161" bestFit="1" customWidth="1"/>
    <col min="2314" max="2314" width="3.453125" style="161" bestFit="1" customWidth="1"/>
    <col min="2315" max="2315" width="4.54296875" style="161" customWidth="1"/>
    <col min="2316" max="2316" width="48.453125" style="161" customWidth="1"/>
    <col min="2317" max="2562" width="8.7265625" style="161"/>
    <col min="2563" max="2563" width="4" style="161" customWidth="1"/>
    <col min="2564" max="2564" width="7.453125" style="161" customWidth="1"/>
    <col min="2565" max="2565" width="56.54296875" style="161" customWidth="1"/>
    <col min="2566" max="2566" width="3.54296875" style="161" bestFit="1" customWidth="1"/>
    <col min="2567" max="2567" width="3.453125" style="161" bestFit="1" customWidth="1"/>
    <col min="2568" max="2568" width="4.54296875" style="161" customWidth="1"/>
    <col min="2569" max="2569" width="3.54296875" style="161" bestFit="1" customWidth="1"/>
    <col min="2570" max="2570" width="3.453125" style="161" bestFit="1" customWidth="1"/>
    <col min="2571" max="2571" width="4.54296875" style="161" customWidth="1"/>
    <col min="2572" max="2572" width="48.453125" style="161" customWidth="1"/>
    <col min="2573" max="2818" width="8.7265625" style="161"/>
    <col min="2819" max="2819" width="4" style="161" customWidth="1"/>
    <col min="2820" max="2820" width="7.453125" style="161" customWidth="1"/>
    <col min="2821" max="2821" width="56.54296875" style="161" customWidth="1"/>
    <col min="2822" max="2822" width="3.54296875" style="161" bestFit="1" customWidth="1"/>
    <col min="2823" max="2823" width="3.453125" style="161" bestFit="1" customWidth="1"/>
    <col min="2824" max="2824" width="4.54296875" style="161" customWidth="1"/>
    <col min="2825" max="2825" width="3.54296875" style="161" bestFit="1" customWidth="1"/>
    <col min="2826" max="2826" width="3.453125" style="161" bestFit="1" customWidth="1"/>
    <col min="2827" max="2827" width="4.54296875" style="161" customWidth="1"/>
    <col min="2828" max="2828" width="48.453125" style="161" customWidth="1"/>
    <col min="2829" max="3074" width="8.7265625" style="161"/>
    <col min="3075" max="3075" width="4" style="161" customWidth="1"/>
    <col min="3076" max="3076" width="7.453125" style="161" customWidth="1"/>
    <col min="3077" max="3077" width="56.54296875" style="161" customWidth="1"/>
    <col min="3078" max="3078" width="3.54296875" style="161" bestFit="1" customWidth="1"/>
    <col min="3079" max="3079" width="3.453125" style="161" bestFit="1" customWidth="1"/>
    <col min="3080" max="3080" width="4.54296875" style="161" customWidth="1"/>
    <col min="3081" max="3081" width="3.54296875" style="161" bestFit="1" customWidth="1"/>
    <col min="3082" max="3082" width="3.453125" style="161" bestFit="1" customWidth="1"/>
    <col min="3083" max="3083" width="4.54296875" style="161" customWidth="1"/>
    <col min="3084" max="3084" width="48.453125" style="161" customWidth="1"/>
    <col min="3085" max="3330" width="8.7265625" style="161"/>
    <col min="3331" max="3331" width="4" style="161" customWidth="1"/>
    <col min="3332" max="3332" width="7.453125" style="161" customWidth="1"/>
    <col min="3333" max="3333" width="56.54296875" style="161" customWidth="1"/>
    <col min="3334" max="3334" width="3.54296875" style="161" bestFit="1" customWidth="1"/>
    <col min="3335" max="3335" width="3.453125" style="161" bestFit="1" customWidth="1"/>
    <col min="3336" max="3336" width="4.54296875" style="161" customWidth="1"/>
    <col min="3337" max="3337" width="3.54296875" style="161" bestFit="1" customWidth="1"/>
    <col min="3338" max="3338" width="3.453125" style="161" bestFit="1" customWidth="1"/>
    <col min="3339" max="3339" width="4.54296875" style="161" customWidth="1"/>
    <col min="3340" max="3340" width="48.453125" style="161" customWidth="1"/>
    <col min="3341" max="3586" width="8.7265625" style="161"/>
    <col min="3587" max="3587" width="4" style="161" customWidth="1"/>
    <col min="3588" max="3588" width="7.453125" style="161" customWidth="1"/>
    <col min="3589" max="3589" width="56.54296875" style="161" customWidth="1"/>
    <col min="3590" max="3590" width="3.54296875" style="161" bestFit="1" customWidth="1"/>
    <col min="3591" max="3591" width="3.453125" style="161" bestFit="1" customWidth="1"/>
    <col min="3592" max="3592" width="4.54296875" style="161" customWidth="1"/>
    <col min="3593" max="3593" width="3.54296875" style="161" bestFit="1" customWidth="1"/>
    <col min="3594" max="3594" width="3.453125" style="161" bestFit="1" customWidth="1"/>
    <col min="3595" max="3595" width="4.54296875" style="161" customWidth="1"/>
    <col min="3596" max="3596" width="48.453125" style="161" customWidth="1"/>
    <col min="3597" max="3842" width="8.7265625" style="161"/>
    <col min="3843" max="3843" width="4" style="161" customWidth="1"/>
    <col min="3844" max="3844" width="7.453125" style="161" customWidth="1"/>
    <col min="3845" max="3845" width="56.54296875" style="161" customWidth="1"/>
    <col min="3846" max="3846" width="3.54296875" style="161" bestFit="1" customWidth="1"/>
    <col min="3847" max="3847" width="3.453125" style="161" bestFit="1" customWidth="1"/>
    <col min="3848" max="3848" width="4.54296875" style="161" customWidth="1"/>
    <col min="3849" max="3849" width="3.54296875" style="161" bestFit="1" customWidth="1"/>
    <col min="3850" max="3850" width="3.453125" style="161" bestFit="1" customWidth="1"/>
    <col min="3851" max="3851" width="4.54296875" style="161" customWidth="1"/>
    <col min="3852" max="3852" width="48.453125" style="161" customWidth="1"/>
    <col min="3853" max="4098" width="8.7265625" style="161"/>
    <col min="4099" max="4099" width="4" style="161" customWidth="1"/>
    <col min="4100" max="4100" width="7.453125" style="161" customWidth="1"/>
    <col min="4101" max="4101" width="56.54296875" style="161" customWidth="1"/>
    <col min="4102" max="4102" width="3.54296875" style="161" bestFit="1" customWidth="1"/>
    <col min="4103" max="4103" width="3.453125" style="161" bestFit="1" customWidth="1"/>
    <col min="4104" max="4104" width="4.54296875" style="161" customWidth="1"/>
    <col min="4105" max="4105" width="3.54296875" style="161" bestFit="1" customWidth="1"/>
    <col min="4106" max="4106" width="3.453125" style="161" bestFit="1" customWidth="1"/>
    <col min="4107" max="4107" width="4.54296875" style="161" customWidth="1"/>
    <col min="4108" max="4108" width="48.453125" style="161" customWidth="1"/>
    <col min="4109" max="4354" width="8.7265625" style="161"/>
    <col min="4355" max="4355" width="4" style="161" customWidth="1"/>
    <col min="4356" max="4356" width="7.453125" style="161" customWidth="1"/>
    <col min="4357" max="4357" width="56.54296875" style="161" customWidth="1"/>
    <col min="4358" max="4358" width="3.54296875" style="161" bestFit="1" customWidth="1"/>
    <col min="4359" max="4359" width="3.453125" style="161" bestFit="1" customWidth="1"/>
    <col min="4360" max="4360" width="4.54296875" style="161" customWidth="1"/>
    <col min="4361" max="4361" width="3.54296875" style="161" bestFit="1" customWidth="1"/>
    <col min="4362" max="4362" width="3.453125" style="161" bestFit="1" customWidth="1"/>
    <col min="4363" max="4363" width="4.54296875" style="161" customWidth="1"/>
    <col min="4364" max="4364" width="48.453125" style="161" customWidth="1"/>
    <col min="4365" max="4610" width="8.7265625" style="161"/>
    <col min="4611" max="4611" width="4" style="161" customWidth="1"/>
    <col min="4612" max="4612" width="7.453125" style="161" customWidth="1"/>
    <col min="4613" max="4613" width="56.54296875" style="161" customWidth="1"/>
    <col min="4614" max="4614" width="3.54296875" style="161" bestFit="1" customWidth="1"/>
    <col min="4615" max="4615" width="3.453125" style="161" bestFit="1" customWidth="1"/>
    <col min="4616" max="4616" width="4.54296875" style="161" customWidth="1"/>
    <col min="4617" max="4617" width="3.54296875" style="161" bestFit="1" customWidth="1"/>
    <col min="4618" max="4618" width="3.453125" style="161" bestFit="1" customWidth="1"/>
    <col min="4619" max="4619" width="4.54296875" style="161" customWidth="1"/>
    <col min="4620" max="4620" width="48.453125" style="161" customWidth="1"/>
    <col min="4621" max="4866" width="8.7265625" style="161"/>
    <col min="4867" max="4867" width="4" style="161" customWidth="1"/>
    <col min="4868" max="4868" width="7.453125" style="161" customWidth="1"/>
    <col min="4869" max="4869" width="56.54296875" style="161" customWidth="1"/>
    <col min="4870" max="4870" width="3.54296875" style="161" bestFit="1" customWidth="1"/>
    <col min="4871" max="4871" width="3.453125" style="161" bestFit="1" customWidth="1"/>
    <col min="4872" max="4872" width="4.54296875" style="161" customWidth="1"/>
    <col min="4873" max="4873" width="3.54296875" style="161" bestFit="1" customWidth="1"/>
    <col min="4874" max="4874" width="3.453125" style="161" bestFit="1" customWidth="1"/>
    <col min="4875" max="4875" width="4.54296875" style="161" customWidth="1"/>
    <col min="4876" max="4876" width="48.453125" style="161" customWidth="1"/>
    <col min="4877" max="5122" width="8.7265625" style="161"/>
    <col min="5123" max="5123" width="4" style="161" customWidth="1"/>
    <col min="5124" max="5124" width="7.453125" style="161" customWidth="1"/>
    <col min="5125" max="5125" width="56.54296875" style="161" customWidth="1"/>
    <col min="5126" max="5126" width="3.54296875" style="161" bestFit="1" customWidth="1"/>
    <col min="5127" max="5127" width="3.453125" style="161" bestFit="1" customWidth="1"/>
    <col min="5128" max="5128" width="4.54296875" style="161" customWidth="1"/>
    <col min="5129" max="5129" width="3.54296875" style="161" bestFit="1" customWidth="1"/>
    <col min="5130" max="5130" width="3.453125" style="161" bestFit="1" customWidth="1"/>
    <col min="5131" max="5131" width="4.54296875" style="161" customWidth="1"/>
    <col min="5132" max="5132" width="48.453125" style="161" customWidth="1"/>
    <col min="5133" max="5378" width="8.7265625" style="161"/>
    <col min="5379" max="5379" width="4" style="161" customWidth="1"/>
    <col min="5380" max="5380" width="7.453125" style="161" customWidth="1"/>
    <col min="5381" max="5381" width="56.54296875" style="161" customWidth="1"/>
    <col min="5382" max="5382" width="3.54296875" style="161" bestFit="1" customWidth="1"/>
    <col min="5383" max="5383" width="3.453125" style="161" bestFit="1" customWidth="1"/>
    <col min="5384" max="5384" width="4.54296875" style="161" customWidth="1"/>
    <col min="5385" max="5385" width="3.54296875" style="161" bestFit="1" customWidth="1"/>
    <col min="5386" max="5386" width="3.453125" style="161" bestFit="1" customWidth="1"/>
    <col min="5387" max="5387" width="4.54296875" style="161" customWidth="1"/>
    <col min="5388" max="5388" width="48.453125" style="161" customWidth="1"/>
    <col min="5389" max="5634" width="8.7265625" style="161"/>
    <col min="5635" max="5635" width="4" style="161" customWidth="1"/>
    <col min="5636" max="5636" width="7.453125" style="161" customWidth="1"/>
    <col min="5637" max="5637" width="56.54296875" style="161" customWidth="1"/>
    <col min="5638" max="5638" width="3.54296875" style="161" bestFit="1" customWidth="1"/>
    <col min="5639" max="5639" width="3.453125" style="161" bestFit="1" customWidth="1"/>
    <col min="5640" max="5640" width="4.54296875" style="161" customWidth="1"/>
    <col min="5641" max="5641" width="3.54296875" style="161" bestFit="1" customWidth="1"/>
    <col min="5642" max="5642" width="3.453125" style="161" bestFit="1" customWidth="1"/>
    <col min="5643" max="5643" width="4.54296875" style="161" customWidth="1"/>
    <col min="5644" max="5644" width="48.453125" style="161" customWidth="1"/>
    <col min="5645" max="5890" width="8.7265625" style="161"/>
    <col min="5891" max="5891" width="4" style="161" customWidth="1"/>
    <col min="5892" max="5892" width="7.453125" style="161" customWidth="1"/>
    <col min="5893" max="5893" width="56.54296875" style="161" customWidth="1"/>
    <col min="5894" max="5894" width="3.54296875" style="161" bestFit="1" customWidth="1"/>
    <col min="5895" max="5895" width="3.453125" style="161" bestFit="1" customWidth="1"/>
    <col min="5896" max="5896" width="4.54296875" style="161" customWidth="1"/>
    <col min="5897" max="5897" width="3.54296875" style="161" bestFit="1" customWidth="1"/>
    <col min="5898" max="5898" width="3.453125" style="161" bestFit="1" customWidth="1"/>
    <col min="5899" max="5899" width="4.54296875" style="161" customWidth="1"/>
    <col min="5900" max="5900" width="48.453125" style="161" customWidth="1"/>
    <col min="5901" max="6146" width="8.7265625" style="161"/>
    <col min="6147" max="6147" width="4" style="161" customWidth="1"/>
    <col min="6148" max="6148" width="7.453125" style="161" customWidth="1"/>
    <col min="6149" max="6149" width="56.54296875" style="161" customWidth="1"/>
    <col min="6150" max="6150" width="3.54296875" style="161" bestFit="1" customWidth="1"/>
    <col min="6151" max="6151" width="3.453125" style="161" bestFit="1" customWidth="1"/>
    <col min="6152" max="6152" width="4.54296875" style="161" customWidth="1"/>
    <col min="6153" max="6153" width="3.54296875" style="161" bestFit="1" customWidth="1"/>
    <col min="6154" max="6154" width="3.453125" style="161" bestFit="1" customWidth="1"/>
    <col min="6155" max="6155" width="4.54296875" style="161" customWidth="1"/>
    <col min="6156" max="6156" width="48.453125" style="161" customWidth="1"/>
    <col min="6157" max="6402" width="8.7265625" style="161"/>
    <col min="6403" max="6403" width="4" style="161" customWidth="1"/>
    <col min="6404" max="6404" width="7.453125" style="161" customWidth="1"/>
    <col min="6405" max="6405" width="56.54296875" style="161" customWidth="1"/>
    <col min="6406" max="6406" width="3.54296875" style="161" bestFit="1" customWidth="1"/>
    <col min="6407" max="6407" width="3.453125" style="161" bestFit="1" customWidth="1"/>
    <col min="6408" max="6408" width="4.54296875" style="161" customWidth="1"/>
    <col min="6409" max="6409" width="3.54296875" style="161" bestFit="1" customWidth="1"/>
    <col min="6410" max="6410" width="3.453125" style="161" bestFit="1" customWidth="1"/>
    <col min="6411" max="6411" width="4.54296875" style="161" customWidth="1"/>
    <col min="6412" max="6412" width="48.453125" style="161" customWidth="1"/>
    <col min="6413" max="6658" width="8.7265625" style="161"/>
    <col min="6659" max="6659" width="4" style="161" customWidth="1"/>
    <col min="6660" max="6660" width="7.453125" style="161" customWidth="1"/>
    <col min="6661" max="6661" width="56.54296875" style="161" customWidth="1"/>
    <col min="6662" max="6662" width="3.54296875" style="161" bestFit="1" customWidth="1"/>
    <col min="6663" max="6663" width="3.453125" style="161" bestFit="1" customWidth="1"/>
    <col min="6664" max="6664" width="4.54296875" style="161" customWidth="1"/>
    <col min="6665" max="6665" width="3.54296875" style="161" bestFit="1" customWidth="1"/>
    <col min="6666" max="6666" width="3.453125" style="161" bestFit="1" customWidth="1"/>
    <col min="6667" max="6667" width="4.54296875" style="161" customWidth="1"/>
    <col min="6668" max="6668" width="48.453125" style="161" customWidth="1"/>
    <col min="6669" max="6914" width="8.7265625" style="161"/>
    <col min="6915" max="6915" width="4" style="161" customWidth="1"/>
    <col min="6916" max="6916" width="7.453125" style="161" customWidth="1"/>
    <col min="6917" max="6917" width="56.54296875" style="161" customWidth="1"/>
    <col min="6918" max="6918" width="3.54296875" style="161" bestFit="1" customWidth="1"/>
    <col min="6919" max="6919" width="3.453125" style="161" bestFit="1" customWidth="1"/>
    <col min="6920" max="6920" width="4.54296875" style="161" customWidth="1"/>
    <col min="6921" max="6921" width="3.54296875" style="161" bestFit="1" customWidth="1"/>
    <col min="6922" max="6922" width="3.453125" style="161" bestFit="1" customWidth="1"/>
    <col min="6923" max="6923" width="4.54296875" style="161" customWidth="1"/>
    <col min="6924" max="6924" width="48.453125" style="161" customWidth="1"/>
    <col min="6925" max="7170" width="8.7265625" style="161"/>
    <col min="7171" max="7171" width="4" style="161" customWidth="1"/>
    <col min="7172" max="7172" width="7.453125" style="161" customWidth="1"/>
    <col min="7173" max="7173" width="56.54296875" style="161" customWidth="1"/>
    <col min="7174" max="7174" width="3.54296875" style="161" bestFit="1" customWidth="1"/>
    <col min="7175" max="7175" width="3.453125" style="161" bestFit="1" customWidth="1"/>
    <col min="7176" max="7176" width="4.54296875" style="161" customWidth="1"/>
    <col min="7177" max="7177" width="3.54296875" style="161" bestFit="1" customWidth="1"/>
    <col min="7178" max="7178" width="3.453125" style="161" bestFit="1" customWidth="1"/>
    <col min="7179" max="7179" width="4.54296875" style="161" customWidth="1"/>
    <col min="7180" max="7180" width="48.453125" style="161" customWidth="1"/>
    <col min="7181" max="7426" width="8.7265625" style="161"/>
    <col min="7427" max="7427" width="4" style="161" customWidth="1"/>
    <col min="7428" max="7428" width="7.453125" style="161" customWidth="1"/>
    <col min="7429" max="7429" width="56.54296875" style="161" customWidth="1"/>
    <col min="7430" max="7430" width="3.54296875" style="161" bestFit="1" customWidth="1"/>
    <col min="7431" max="7431" width="3.453125" style="161" bestFit="1" customWidth="1"/>
    <col min="7432" max="7432" width="4.54296875" style="161" customWidth="1"/>
    <col min="7433" max="7433" width="3.54296875" style="161" bestFit="1" customWidth="1"/>
    <col min="7434" max="7434" width="3.453125" style="161" bestFit="1" customWidth="1"/>
    <col min="7435" max="7435" width="4.54296875" style="161" customWidth="1"/>
    <col min="7436" max="7436" width="48.453125" style="161" customWidth="1"/>
    <col min="7437" max="7682" width="8.7265625" style="161"/>
    <col min="7683" max="7683" width="4" style="161" customWidth="1"/>
    <col min="7684" max="7684" width="7.453125" style="161" customWidth="1"/>
    <col min="7685" max="7685" width="56.54296875" style="161" customWidth="1"/>
    <col min="7686" max="7686" width="3.54296875" style="161" bestFit="1" customWidth="1"/>
    <col min="7687" max="7687" width="3.453125" style="161" bestFit="1" customWidth="1"/>
    <col min="7688" max="7688" width="4.54296875" style="161" customWidth="1"/>
    <col min="7689" max="7689" width="3.54296875" style="161" bestFit="1" customWidth="1"/>
    <col min="7690" max="7690" width="3.453125" style="161" bestFit="1" customWidth="1"/>
    <col min="7691" max="7691" width="4.54296875" style="161" customWidth="1"/>
    <col min="7692" max="7692" width="48.453125" style="161" customWidth="1"/>
    <col min="7693" max="7938" width="8.7265625" style="161"/>
    <col min="7939" max="7939" width="4" style="161" customWidth="1"/>
    <col min="7940" max="7940" width="7.453125" style="161" customWidth="1"/>
    <col min="7941" max="7941" width="56.54296875" style="161" customWidth="1"/>
    <col min="7942" max="7942" width="3.54296875" style="161" bestFit="1" customWidth="1"/>
    <col min="7943" max="7943" width="3.453125" style="161" bestFit="1" customWidth="1"/>
    <col min="7944" max="7944" width="4.54296875" style="161" customWidth="1"/>
    <col min="7945" max="7945" width="3.54296875" style="161" bestFit="1" customWidth="1"/>
    <col min="7946" max="7946" width="3.453125" style="161" bestFit="1" customWidth="1"/>
    <col min="7947" max="7947" width="4.54296875" style="161" customWidth="1"/>
    <col min="7948" max="7948" width="48.453125" style="161" customWidth="1"/>
    <col min="7949" max="8194" width="8.7265625" style="161"/>
    <col min="8195" max="8195" width="4" style="161" customWidth="1"/>
    <col min="8196" max="8196" width="7.453125" style="161" customWidth="1"/>
    <col min="8197" max="8197" width="56.54296875" style="161" customWidth="1"/>
    <col min="8198" max="8198" width="3.54296875" style="161" bestFit="1" customWidth="1"/>
    <col min="8199" max="8199" width="3.453125" style="161" bestFit="1" customWidth="1"/>
    <col min="8200" max="8200" width="4.54296875" style="161" customWidth="1"/>
    <col min="8201" max="8201" width="3.54296875" style="161" bestFit="1" customWidth="1"/>
    <col min="8202" max="8202" width="3.453125" style="161" bestFit="1" customWidth="1"/>
    <col min="8203" max="8203" width="4.54296875" style="161" customWidth="1"/>
    <col min="8204" max="8204" width="48.453125" style="161" customWidth="1"/>
    <col min="8205" max="8450" width="8.7265625" style="161"/>
    <col min="8451" max="8451" width="4" style="161" customWidth="1"/>
    <col min="8452" max="8452" width="7.453125" style="161" customWidth="1"/>
    <col min="8453" max="8453" width="56.54296875" style="161" customWidth="1"/>
    <col min="8454" max="8454" width="3.54296875" style="161" bestFit="1" customWidth="1"/>
    <col min="8455" max="8455" width="3.453125" style="161" bestFit="1" customWidth="1"/>
    <col min="8456" max="8456" width="4.54296875" style="161" customWidth="1"/>
    <col min="8457" max="8457" width="3.54296875" style="161" bestFit="1" customWidth="1"/>
    <col min="8458" max="8458" width="3.453125" style="161" bestFit="1" customWidth="1"/>
    <col min="8459" max="8459" width="4.54296875" style="161" customWidth="1"/>
    <col min="8460" max="8460" width="48.453125" style="161" customWidth="1"/>
    <col min="8461" max="8706" width="8.7265625" style="161"/>
    <col min="8707" max="8707" width="4" style="161" customWidth="1"/>
    <col min="8708" max="8708" width="7.453125" style="161" customWidth="1"/>
    <col min="8709" max="8709" width="56.54296875" style="161" customWidth="1"/>
    <col min="8710" max="8710" width="3.54296875" style="161" bestFit="1" customWidth="1"/>
    <col min="8711" max="8711" width="3.453125" style="161" bestFit="1" customWidth="1"/>
    <col min="8712" max="8712" width="4.54296875" style="161" customWidth="1"/>
    <col min="8713" max="8713" width="3.54296875" style="161" bestFit="1" customWidth="1"/>
    <col min="8714" max="8714" width="3.453125" style="161" bestFit="1" customWidth="1"/>
    <col min="8715" max="8715" width="4.54296875" style="161" customWidth="1"/>
    <col min="8716" max="8716" width="48.453125" style="161" customWidth="1"/>
    <col min="8717" max="8962" width="8.7265625" style="161"/>
    <col min="8963" max="8963" width="4" style="161" customWidth="1"/>
    <col min="8964" max="8964" width="7.453125" style="161" customWidth="1"/>
    <col min="8965" max="8965" width="56.54296875" style="161" customWidth="1"/>
    <col min="8966" max="8966" width="3.54296875" style="161" bestFit="1" customWidth="1"/>
    <col min="8967" max="8967" width="3.453125" style="161" bestFit="1" customWidth="1"/>
    <col min="8968" max="8968" width="4.54296875" style="161" customWidth="1"/>
    <col min="8969" max="8969" width="3.54296875" style="161" bestFit="1" customWidth="1"/>
    <col min="8970" max="8970" width="3.453125" style="161" bestFit="1" customWidth="1"/>
    <col min="8971" max="8971" width="4.54296875" style="161" customWidth="1"/>
    <col min="8972" max="8972" width="48.453125" style="161" customWidth="1"/>
    <col min="8973" max="9218" width="8.7265625" style="161"/>
    <col min="9219" max="9219" width="4" style="161" customWidth="1"/>
    <col min="9220" max="9220" width="7.453125" style="161" customWidth="1"/>
    <col min="9221" max="9221" width="56.54296875" style="161" customWidth="1"/>
    <col min="9222" max="9222" width="3.54296875" style="161" bestFit="1" customWidth="1"/>
    <col min="9223" max="9223" width="3.453125" style="161" bestFit="1" customWidth="1"/>
    <col min="9224" max="9224" width="4.54296875" style="161" customWidth="1"/>
    <col min="9225" max="9225" width="3.54296875" style="161" bestFit="1" customWidth="1"/>
    <col min="9226" max="9226" width="3.453125" style="161" bestFit="1" customWidth="1"/>
    <col min="9227" max="9227" width="4.54296875" style="161" customWidth="1"/>
    <col min="9228" max="9228" width="48.453125" style="161" customWidth="1"/>
    <col min="9229" max="9474" width="8.7265625" style="161"/>
    <col min="9475" max="9475" width="4" style="161" customWidth="1"/>
    <col min="9476" max="9476" width="7.453125" style="161" customWidth="1"/>
    <col min="9477" max="9477" width="56.54296875" style="161" customWidth="1"/>
    <col min="9478" max="9478" width="3.54296875" style="161" bestFit="1" customWidth="1"/>
    <col min="9479" max="9479" width="3.453125" style="161" bestFit="1" customWidth="1"/>
    <col min="9480" max="9480" width="4.54296875" style="161" customWidth="1"/>
    <col min="9481" max="9481" width="3.54296875" style="161" bestFit="1" customWidth="1"/>
    <col min="9482" max="9482" width="3.453125" style="161" bestFit="1" customWidth="1"/>
    <col min="9483" max="9483" width="4.54296875" style="161" customWidth="1"/>
    <col min="9484" max="9484" width="48.453125" style="161" customWidth="1"/>
    <col min="9485" max="9730" width="8.7265625" style="161"/>
    <col min="9731" max="9731" width="4" style="161" customWidth="1"/>
    <col min="9732" max="9732" width="7.453125" style="161" customWidth="1"/>
    <col min="9733" max="9733" width="56.54296875" style="161" customWidth="1"/>
    <col min="9734" max="9734" width="3.54296875" style="161" bestFit="1" customWidth="1"/>
    <col min="9735" max="9735" width="3.453125" style="161" bestFit="1" customWidth="1"/>
    <col min="9736" max="9736" width="4.54296875" style="161" customWidth="1"/>
    <col min="9737" max="9737" width="3.54296875" style="161" bestFit="1" customWidth="1"/>
    <col min="9738" max="9738" width="3.453125" style="161" bestFit="1" customWidth="1"/>
    <col min="9739" max="9739" width="4.54296875" style="161" customWidth="1"/>
    <col min="9740" max="9740" width="48.453125" style="161" customWidth="1"/>
    <col min="9741" max="9986" width="8.7265625" style="161"/>
    <col min="9987" max="9987" width="4" style="161" customWidth="1"/>
    <col min="9988" max="9988" width="7.453125" style="161" customWidth="1"/>
    <col min="9989" max="9989" width="56.54296875" style="161" customWidth="1"/>
    <col min="9990" max="9990" width="3.54296875" style="161" bestFit="1" customWidth="1"/>
    <col min="9991" max="9991" width="3.453125" style="161" bestFit="1" customWidth="1"/>
    <col min="9992" max="9992" width="4.54296875" style="161" customWidth="1"/>
    <col min="9993" max="9993" width="3.54296875" style="161" bestFit="1" customWidth="1"/>
    <col min="9994" max="9994" width="3.453125" style="161" bestFit="1" customWidth="1"/>
    <col min="9995" max="9995" width="4.54296875" style="161" customWidth="1"/>
    <col min="9996" max="9996" width="48.453125" style="161" customWidth="1"/>
    <col min="9997" max="10242" width="8.7265625" style="161"/>
    <col min="10243" max="10243" width="4" style="161" customWidth="1"/>
    <col min="10244" max="10244" width="7.453125" style="161" customWidth="1"/>
    <col min="10245" max="10245" width="56.54296875" style="161" customWidth="1"/>
    <col min="10246" max="10246" width="3.54296875" style="161" bestFit="1" customWidth="1"/>
    <col min="10247" max="10247" width="3.453125" style="161" bestFit="1" customWidth="1"/>
    <col min="10248" max="10248" width="4.54296875" style="161" customWidth="1"/>
    <col min="10249" max="10249" width="3.54296875" style="161" bestFit="1" customWidth="1"/>
    <col min="10250" max="10250" width="3.453125" style="161" bestFit="1" customWidth="1"/>
    <col min="10251" max="10251" width="4.54296875" style="161" customWidth="1"/>
    <col min="10252" max="10252" width="48.453125" style="161" customWidth="1"/>
    <col min="10253" max="10498" width="8.7265625" style="161"/>
    <col min="10499" max="10499" width="4" style="161" customWidth="1"/>
    <col min="10500" max="10500" width="7.453125" style="161" customWidth="1"/>
    <col min="10501" max="10501" width="56.54296875" style="161" customWidth="1"/>
    <col min="10502" max="10502" width="3.54296875" style="161" bestFit="1" customWidth="1"/>
    <col min="10503" max="10503" width="3.453125" style="161" bestFit="1" customWidth="1"/>
    <col min="10504" max="10504" width="4.54296875" style="161" customWidth="1"/>
    <col min="10505" max="10505" width="3.54296875" style="161" bestFit="1" customWidth="1"/>
    <col min="10506" max="10506" width="3.453125" style="161" bestFit="1" customWidth="1"/>
    <col min="10507" max="10507" width="4.54296875" style="161" customWidth="1"/>
    <col min="10508" max="10508" width="48.453125" style="161" customWidth="1"/>
    <col min="10509" max="10754" width="8.7265625" style="161"/>
    <col min="10755" max="10755" width="4" style="161" customWidth="1"/>
    <col min="10756" max="10756" width="7.453125" style="161" customWidth="1"/>
    <col min="10757" max="10757" width="56.54296875" style="161" customWidth="1"/>
    <col min="10758" max="10758" width="3.54296875" style="161" bestFit="1" customWidth="1"/>
    <col min="10759" max="10759" width="3.453125" style="161" bestFit="1" customWidth="1"/>
    <col min="10760" max="10760" width="4.54296875" style="161" customWidth="1"/>
    <col min="10761" max="10761" width="3.54296875" style="161" bestFit="1" customWidth="1"/>
    <col min="10762" max="10762" width="3.453125" style="161" bestFit="1" customWidth="1"/>
    <col min="10763" max="10763" width="4.54296875" style="161" customWidth="1"/>
    <col min="10764" max="10764" width="48.453125" style="161" customWidth="1"/>
    <col min="10765" max="11010" width="8.7265625" style="161"/>
    <col min="11011" max="11011" width="4" style="161" customWidth="1"/>
    <col min="11012" max="11012" width="7.453125" style="161" customWidth="1"/>
    <col min="11013" max="11013" width="56.54296875" style="161" customWidth="1"/>
    <col min="11014" max="11014" width="3.54296875" style="161" bestFit="1" customWidth="1"/>
    <col min="11015" max="11015" width="3.453125" style="161" bestFit="1" customWidth="1"/>
    <col min="11016" max="11016" width="4.54296875" style="161" customWidth="1"/>
    <col min="11017" max="11017" width="3.54296875" style="161" bestFit="1" customWidth="1"/>
    <col min="11018" max="11018" width="3.453125" style="161" bestFit="1" customWidth="1"/>
    <col min="11019" max="11019" width="4.54296875" style="161" customWidth="1"/>
    <col min="11020" max="11020" width="48.453125" style="161" customWidth="1"/>
    <col min="11021" max="11266" width="8.7265625" style="161"/>
    <col min="11267" max="11267" width="4" style="161" customWidth="1"/>
    <col min="11268" max="11268" width="7.453125" style="161" customWidth="1"/>
    <col min="11269" max="11269" width="56.54296875" style="161" customWidth="1"/>
    <col min="11270" max="11270" width="3.54296875" style="161" bestFit="1" customWidth="1"/>
    <col min="11271" max="11271" width="3.453125" style="161" bestFit="1" customWidth="1"/>
    <col min="11272" max="11272" width="4.54296875" style="161" customWidth="1"/>
    <col min="11273" max="11273" width="3.54296875" style="161" bestFit="1" customWidth="1"/>
    <col min="11274" max="11274" width="3.453125" style="161" bestFit="1" customWidth="1"/>
    <col min="11275" max="11275" width="4.54296875" style="161" customWidth="1"/>
    <col min="11276" max="11276" width="48.453125" style="161" customWidth="1"/>
    <col min="11277" max="11522" width="8.7265625" style="161"/>
    <col min="11523" max="11523" width="4" style="161" customWidth="1"/>
    <col min="11524" max="11524" width="7.453125" style="161" customWidth="1"/>
    <col min="11525" max="11525" width="56.54296875" style="161" customWidth="1"/>
    <col min="11526" max="11526" width="3.54296875" style="161" bestFit="1" customWidth="1"/>
    <col min="11527" max="11527" width="3.453125" style="161" bestFit="1" customWidth="1"/>
    <col min="11528" max="11528" width="4.54296875" style="161" customWidth="1"/>
    <col min="11529" max="11529" width="3.54296875" style="161" bestFit="1" customWidth="1"/>
    <col min="11530" max="11530" width="3.453125" style="161" bestFit="1" customWidth="1"/>
    <col min="11531" max="11531" width="4.54296875" style="161" customWidth="1"/>
    <col min="11532" max="11532" width="48.453125" style="161" customWidth="1"/>
    <col min="11533" max="11778" width="8.7265625" style="161"/>
    <col min="11779" max="11779" width="4" style="161" customWidth="1"/>
    <col min="11780" max="11780" width="7.453125" style="161" customWidth="1"/>
    <col min="11781" max="11781" width="56.54296875" style="161" customWidth="1"/>
    <col min="11782" max="11782" width="3.54296875" style="161" bestFit="1" customWidth="1"/>
    <col min="11783" max="11783" width="3.453125" style="161" bestFit="1" customWidth="1"/>
    <col min="11784" max="11784" width="4.54296875" style="161" customWidth="1"/>
    <col min="11785" max="11785" width="3.54296875" style="161" bestFit="1" customWidth="1"/>
    <col min="11786" max="11786" width="3.453125" style="161" bestFit="1" customWidth="1"/>
    <col min="11787" max="11787" width="4.54296875" style="161" customWidth="1"/>
    <col min="11788" max="11788" width="48.453125" style="161" customWidth="1"/>
    <col min="11789" max="12034" width="8.7265625" style="161"/>
    <col min="12035" max="12035" width="4" style="161" customWidth="1"/>
    <col min="12036" max="12036" width="7.453125" style="161" customWidth="1"/>
    <col min="12037" max="12037" width="56.54296875" style="161" customWidth="1"/>
    <col min="12038" max="12038" width="3.54296875" style="161" bestFit="1" customWidth="1"/>
    <col min="12039" max="12039" width="3.453125" style="161" bestFit="1" customWidth="1"/>
    <col min="12040" max="12040" width="4.54296875" style="161" customWidth="1"/>
    <col min="12041" max="12041" width="3.54296875" style="161" bestFit="1" customWidth="1"/>
    <col min="12042" max="12042" width="3.453125" style="161" bestFit="1" customWidth="1"/>
    <col min="12043" max="12043" width="4.54296875" style="161" customWidth="1"/>
    <col min="12044" max="12044" width="48.453125" style="161" customWidth="1"/>
    <col min="12045" max="12290" width="8.7265625" style="161"/>
    <col min="12291" max="12291" width="4" style="161" customWidth="1"/>
    <col min="12292" max="12292" width="7.453125" style="161" customWidth="1"/>
    <col min="12293" max="12293" width="56.54296875" style="161" customWidth="1"/>
    <col min="12294" max="12294" width="3.54296875" style="161" bestFit="1" customWidth="1"/>
    <col min="12295" max="12295" width="3.453125" style="161" bestFit="1" customWidth="1"/>
    <col min="12296" max="12296" width="4.54296875" style="161" customWidth="1"/>
    <col min="12297" max="12297" width="3.54296875" style="161" bestFit="1" customWidth="1"/>
    <col min="12298" max="12298" width="3.453125" style="161" bestFit="1" customWidth="1"/>
    <col min="12299" max="12299" width="4.54296875" style="161" customWidth="1"/>
    <col min="12300" max="12300" width="48.453125" style="161" customWidth="1"/>
    <col min="12301" max="12546" width="8.7265625" style="161"/>
    <col min="12547" max="12547" width="4" style="161" customWidth="1"/>
    <col min="12548" max="12548" width="7.453125" style="161" customWidth="1"/>
    <col min="12549" max="12549" width="56.54296875" style="161" customWidth="1"/>
    <col min="12550" max="12550" width="3.54296875" style="161" bestFit="1" customWidth="1"/>
    <col min="12551" max="12551" width="3.453125" style="161" bestFit="1" customWidth="1"/>
    <col min="12552" max="12552" width="4.54296875" style="161" customWidth="1"/>
    <col min="12553" max="12553" width="3.54296875" style="161" bestFit="1" customWidth="1"/>
    <col min="12554" max="12554" width="3.453125" style="161" bestFit="1" customWidth="1"/>
    <col min="12555" max="12555" width="4.54296875" style="161" customWidth="1"/>
    <col min="12556" max="12556" width="48.453125" style="161" customWidth="1"/>
    <col min="12557" max="12802" width="8.7265625" style="161"/>
    <col min="12803" max="12803" width="4" style="161" customWidth="1"/>
    <col min="12804" max="12804" width="7.453125" style="161" customWidth="1"/>
    <col min="12805" max="12805" width="56.54296875" style="161" customWidth="1"/>
    <col min="12806" max="12806" width="3.54296875" style="161" bestFit="1" customWidth="1"/>
    <col min="12807" max="12807" width="3.453125" style="161" bestFit="1" customWidth="1"/>
    <col min="12808" max="12808" width="4.54296875" style="161" customWidth="1"/>
    <col min="12809" max="12809" width="3.54296875" style="161" bestFit="1" customWidth="1"/>
    <col min="12810" max="12810" width="3.453125" style="161" bestFit="1" customWidth="1"/>
    <col min="12811" max="12811" width="4.54296875" style="161" customWidth="1"/>
    <col min="12812" max="12812" width="48.453125" style="161" customWidth="1"/>
    <col min="12813" max="13058" width="8.7265625" style="161"/>
    <col min="13059" max="13059" width="4" style="161" customWidth="1"/>
    <col min="13060" max="13060" width="7.453125" style="161" customWidth="1"/>
    <col min="13061" max="13061" width="56.54296875" style="161" customWidth="1"/>
    <col min="13062" max="13062" width="3.54296875" style="161" bestFit="1" customWidth="1"/>
    <col min="13063" max="13063" width="3.453125" style="161" bestFit="1" customWidth="1"/>
    <col min="13064" max="13064" width="4.54296875" style="161" customWidth="1"/>
    <col min="13065" max="13065" width="3.54296875" style="161" bestFit="1" customWidth="1"/>
    <col min="13066" max="13066" width="3.453125" style="161" bestFit="1" customWidth="1"/>
    <col min="13067" max="13067" width="4.54296875" style="161" customWidth="1"/>
    <col min="13068" max="13068" width="48.453125" style="161" customWidth="1"/>
    <col min="13069" max="13314" width="8.7265625" style="161"/>
    <col min="13315" max="13315" width="4" style="161" customWidth="1"/>
    <col min="13316" max="13316" width="7.453125" style="161" customWidth="1"/>
    <col min="13317" max="13317" width="56.54296875" style="161" customWidth="1"/>
    <col min="13318" max="13318" width="3.54296875" style="161" bestFit="1" customWidth="1"/>
    <col min="13319" max="13319" width="3.453125" style="161" bestFit="1" customWidth="1"/>
    <col min="13320" max="13320" width="4.54296875" style="161" customWidth="1"/>
    <col min="13321" max="13321" width="3.54296875" style="161" bestFit="1" customWidth="1"/>
    <col min="13322" max="13322" width="3.453125" style="161" bestFit="1" customWidth="1"/>
    <col min="13323" max="13323" width="4.54296875" style="161" customWidth="1"/>
    <col min="13324" max="13324" width="48.453125" style="161" customWidth="1"/>
    <col min="13325" max="13570" width="8.7265625" style="161"/>
    <col min="13571" max="13571" width="4" style="161" customWidth="1"/>
    <col min="13572" max="13572" width="7.453125" style="161" customWidth="1"/>
    <col min="13573" max="13573" width="56.54296875" style="161" customWidth="1"/>
    <col min="13574" max="13574" width="3.54296875" style="161" bestFit="1" customWidth="1"/>
    <col min="13575" max="13575" width="3.453125" style="161" bestFit="1" customWidth="1"/>
    <col min="13576" max="13576" width="4.54296875" style="161" customWidth="1"/>
    <col min="13577" max="13577" width="3.54296875" style="161" bestFit="1" customWidth="1"/>
    <col min="13578" max="13578" width="3.453125" style="161" bestFit="1" customWidth="1"/>
    <col min="13579" max="13579" width="4.54296875" style="161" customWidth="1"/>
    <col min="13580" max="13580" width="48.453125" style="161" customWidth="1"/>
    <col min="13581" max="13826" width="8.7265625" style="161"/>
    <col min="13827" max="13827" width="4" style="161" customWidth="1"/>
    <col min="13828" max="13828" width="7.453125" style="161" customWidth="1"/>
    <col min="13829" max="13829" width="56.54296875" style="161" customWidth="1"/>
    <col min="13830" max="13830" width="3.54296875" style="161" bestFit="1" customWidth="1"/>
    <col min="13831" max="13831" width="3.453125" style="161" bestFit="1" customWidth="1"/>
    <col min="13832" max="13832" width="4.54296875" style="161" customWidth="1"/>
    <col min="13833" max="13833" width="3.54296875" style="161" bestFit="1" customWidth="1"/>
    <col min="13834" max="13834" width="3.453125" style="161" bestFit="1" customWidth="1"/>
    <col min="13835" max="13835" width="4.54296875" style="161" customWidth="1"/>
    <col min="13836" max="13836" width="48.453125" style="161" customWidth="1"/>
    <col min="13837" max="14082" width="8.7265625" style="161"/>
    <col min="14083" max="14083" width="4" style="161" customWidth="1"/>
    <col min="14084" max="14084" width="7.453125" style="161" customWidth="1"/>
    <col min="14085" max="14085" width="56.54296875" style="161" customWidth="1"/>
    <col min="14086" max="14086" width="3.54296875" style="161" bestFit="1" customWidth="1"/>
    <col min="14087" max="14087" width="3.453125" style="161" bestFit="1" customWidth="1"/>
    <col min="14088" max="14088" width="4.54296875" style="161" customWidth="1"/>
    <col min="14089" max="14089" width="3.54296875" style="161" bestFit="1" customWidth="1"/>
    <col min="14090" max="14090" width="3.453125" style="161" bestFit="1" customWidth="1"/>
    <col min="14091" max="14091" width="4.54296875" style="161" customWidth="1"/>
    <col min="14092" max="14092" width="48.453125" style="161" customWidth="1"/>
    <col min="14093" max="14338" width="8.7265625" style="161"/>
    <col min="14339" max="14339" width="4" style="161" customWidth="1"/>
    <col min="14340" max="14340" width="7.453125" style="161" customWidth="1"/>
    <col min="14341" max="14341" width="56.54296875" style="161" customWidth="1"/>
    <col min="14342" max="14342" width="3.54296875" style="161" bestFit="1" customWidth="1"/>
    <col min="14343" max="14343" width="3.453125" style="161" bestFit="1" customWidth="1"/>
    <col min="14344" max="14344" width="4.54296875" style="161" customWidth="1"/>
    <col min="14345" max="14345" width="3.54296875" style="161" bestFit="1" customWidth="1"/>
    <col min="14346" max="14346" width="3.453125" style="161" bestFit="1" customWidth="1"/>
    <col min="14347" max="14347" width="4.54296875" style="161" customWidth="1"/>
    <col min="14348" max="14348" width="48.453125" style="161" customWidth="1"/>
    <col min="14349" max="14594" width="8.7265625" style="161"/>
    <col min="14595" max="14595" width="4" style="161" customWidth="1"/>
    <col min="14596" max="14596" width="7.453125" style="161" customWidth="1"/>
    <col min="14597" max="14597" width="56.54296875" style="161" customWidth="1"/>
    <col min="14598" max="14598" width="3.54296875" style="161" bestFit="1" customWidth="1"/>
    <col min="14599" max="14599" width="3.453125" style="161" bestFit="1" customWidth="1"/>
    <col min="14600" max="14600" width="4.54296875" style="161" customWidth="1"/>
    <col min="14601" max="14601" width="3.54296875" style="161" bestFit="1" customWidth="1"/>
    <col min="14602" max="14602" width="3.453125" style="161" bestFit="1" customWidth="1"/>
    <col min="14603" max="14603" width="4.54296875" style="161" customWidth="1"/>
    <col min="14604" max="14604" width="48.453125" style="161" customWidth="1"/>
    <col min="14605" max="14850" width="8.7265625" style="161"/>
    <col min="14851" max="14851" width="4" style="161" customWidth="1"/>
    <col min="14852" max="14852" width="7.453125" style="161" customWidth="1"/>
    <col min="14853" max="14853" width="56.54296875" style="161" customWidth="1"/>
    <col min="14854" max="14854" width="3.54296875" style="161" bestFit="1" customWidth="1"/>
    <col min="14855" max="14855" width="3.453125" style="161" bestFit="1" customWidth="1"/>
    <col min="14856" max="14856" width="4.54296875" style="161" customWidth="1"/>
    <col min="14857" max="14857" width="3.54296875" style="161" bestFit="1" customWidth="1"/>
    <col min="14858" max="14858" width="3.453125" style="161" bestFit="1" customWidth="1"/>
    <col min="14859" max="14859" width="4.54296875" style="161" customWidth="1"/>
    <col min="14860" max="14860" width="48.453125" style="161" customWidth="1"/>
    <col min="14861" max="15106" width="8.7265625" style="161"/>
    <col min="15107" max="15107" width="4" style="161" customWidth="1"/>
    <col min="15108" max="15108" width="7.453125" style="161" customWidth="1"/>
    <col min="15109" max="15109" width="56.54296875" style="161" customWidth="1"/>
    <col min="15110" max="15110" width="3.54296875" style="161" bestFit="1" customWidth="1"/>
    <col min="15111" max="15111" width="3.453125" style="161" bestFit="1" customWidth="1"/>
    <col min="15112" max="15112" width="4.54296875" style="161" customWidth="1"/>
    <col min="15113" max="15113" width="3.54296875" style="161" bestFit="1" customWidth="1"/>
    <col min="15114" max="15114" width="3.453125" style="161" bestFit="1" customWidth="1"/>
    <col min="15115" max="15115" width="4.54296875" style="161" customWidth="1"/>
    <col min="15116" max="15116" width="48.453125" style="161" customWidth="1"/>
    <col min="15117" max="15362" width="8.7265625" style="161"/>
    <col min="15363" max="15363" width="4" style="161" customWidth="1"/>
    <col min="15364" max="15364" width="7.453125" style="161" customWidth="1"/>
    <col min="15365" max="15365" width="56.54296875" style="161" customWidth="1"/>
    <col min="15366" max="15366" width="3.54296875" style="161" bestFit="1" customWidth="1"/>
    <col min="15367" max="15367" width="3.453125" style="161" bestFit="1" customWidth="1"/>
    <col min="15368" max="15368" width="4.54296875" style="161" customWidth="1"/>
    <col min="15369" max="15369" width="3.54296875" style="161" bestFit="1" customWidth="1"/>
    <col min="15370" max="15370" width="3.453125" style="161" bestFit="1" customWidth="1"/>
    <col min="15371" max="15371" width="4.54296875" style="161" customWidth="1"/>
    <col min="15372" max="15372" width="48.453125" style="161" customWidth="1"/>
    <col min="15373" max="15618" width="8.7265625" style="161"/>
    <col min="15619" max="15619" width="4" style="161" customWidth="1"/>
    <col min="15620" max="15620" width="7.453125" style="161" customWidth="1"/>
    <col min="15621" max="15621" width="56.54296875" style="161" customWidth="1"/>
    <col min="15622" max="15622" width="3.54296875" style="161" bestFit="1" customWidth="1"/>
    <col min="15623" max="15623" width="3.453125" style="161" bestFit="1" customWidth="1"/>
    <col min="15624" max="15624" width="4.54296875" style="161" customWidth="1"/>
    <col min="15625" max="15625" width="3.54296875" style="161" bestFit="1" customWidth="1"/>
    <col min="15626" max="15626" width="3.453125" style="161" bestFit="1" customWidth="1"/>
    <col min="15627" max="15627" width="4.54296875" style="161" customWidth="1"/>
    <col min="15628" max="15628" width="48.453125" style="161" customWidth="1"/>
    <col min="15629" max="15874" width="8.7265625" style="161"/>
    <col min="15875" max="15875" width="4" style="161" customWidth="1"/>
    <col min="15876" max="15876" width="7.453125" style="161" customWidth="1"/>
    <col min="15877" max="15877" width="56.54296875" style="161" customWidth="1"/>
    <col min="15878" max="15878" width="3.54296875" style="161" bestFit="1" customWidth="1"/>
    <col min="15879" max="15879" width="3.453125" style="161" bestFit="1" customWidth="1"/>
    <col min="15880" max="15880" width="4.54296875" style="161" customWidth="1"/>
    <col min="15881" max="15881" width="3.54296875" style="161" bestFit="1" customWidth="1"/>
    <col min="15882" max="15882" width="3.453125" style="161" bestFit="1" customWidth="1"/>
    <col min="15883" max="15883" width="4.54296875" style="161" customWidth="1"/>
    <col min="15884" max="15884" width="48.453125" style="161" customWidth="1"/>
    <col min="15885" max="16130" width="8.7265625" style="161"/>
    <col min="16131" max="16131" width="4" style="161" customWidth="1"/>
    <col min="16132" max="16132" width="7.453125" style="161" customWidth="1"/>
    <col min="16133" max="16133" width="56.54296875" style="161" customWidth="1"/>
    <col min="16134" max="16134" width="3.54296875" style="161" bestFit="1" customWidth="1"/>
    <col min="16135" max="16135" width="3.453125" style="161" bestFit="1" customWidth="1"/>
    <col min="16136" max="16136" width="4.54296875" style="161" customWidth="1"/>
    <col min="16137" max="16137" width="3.54296875" style="161" bestFit="1" customWidth="1"/>
    <col min="16138" max="16138" width="3.453125" style="161" bestFit="1" customWidth="1"/>
    <col min="16139" max="16139" width="4.54296875" style="161" customWidth="1"/>
    <col min="16140" max="16140" width="48.453125" style="161" customWidth="1"/>
    <col min="16141" max="16384" width="8.7265625" style="161"/>
  </cols>
  <sheetData>
    <row r="1" spans="1:12" s="530" customFormat="1" ht="23.5">
      <c r="A1" s="1082" t="s">
        <v>735</v>
      </c>
      <c r="B1" s="1082"/>
      <c r="C1" s="1082"/>
      <c r="D1" s="1082"/>
      <c r="E1" s="1082"/>
      <c r="F1" s="1082"/>
      <c r="G1" s="1082"/>
      <c r="H1" s="1082"/>
      <c r="I1" s="1082"/>
      <c r="J1" s="1082"/>
      <c r="K1" s="1082"/>
      <c r="L1" s="1082"/>
    </row>
    <row r="2" spans="1:12" s="530" customFormat="1" ht="14.15" customHeight="1">
      <c r="A2" s="531"/>
      <c r="B2" s="531"/>
      <c r="D2" s="597"/>
      <c r="E2" s="531"/>
      <c r="F2" s="531"/>
      <c r="G2" s="531"/>
      <c r="H2" s="532"/>
      <c r="I2" s="531"/>
      <c r="J2" s="531"/>
      <c r="K2" s="531"/>
      <c r="L2" s="532"/>
    </row>
    <row r="3" spans="1:12" s="530" customFormat="1" ht="14.15" customHeight="1">
      <c r="A3" s="533" t="s">
        <v>21</v>
      </c>
      <c r="B3" s="531"/>
      <c r="C3" s="534">
        <f>'3.0 PAL 128'!G9</f>
        <v>0</v>
      </c>
      <c r="D3" s="598"/>
      <c r="E3" s="531"/>
      <c r="F3" s="531"/>
      <c r="G3" s="531"/>
      <c r="H3" s="535" t="s">
        <v>864</v>
      </c>
      <c r="I3" s="534">
        <f>'3.0 PAL 128'!I9</f>
        <v>0</v>
      </c>
      <c r="J3" s="536"/>
      <c r="K3" s="536"/>
      <c r="L3" s="537"/>
    </row>
    <row r="4" spans="1:12" s="530" customFormat="1" ht="14.15" customHeight="1">
      <c r="A4" s="533" t="s">
        <v>9</v>
      </c>
      <c r="B4" s="531"/>
      <c r="C4" s="534">
        <f>'3.0 PAL 128'!J10</f>
        <v>0</v>
      </c>
      <c r="D4" s="598"/>
      <c r="E4" s="531"/>
      <c r="F4" s="533"/>
      <c r="G4" s="533"/>
      <c r="H4" s="535" t="s">
        <v>708</v>
      </c>
      <c r="I4" s="538">
        <f>'3.0 PAL 128'!J8</f>
        <v>0</v>
      </c>
      <c r="J4" s="539"/>
      <c r="K4" s="539"/>
      <c r="L4" s="540"/>
    </row>
    <row r="5" spans="1:12" s="530" customFormat="1" ht="14.15" customHeight="1">
      <c r="A5" s="533" t="s">
        <v>76</v>
      </c>
      <c r="B5" s="531"/>
      <c r="C5" s="541">
        <f>'3.0 PAL 128'!D9</f>
        <v>0</v>
      </c>
      <c r="D5" s="598"/>
      <c r="F5" s="533"/>
      <c r="G5" s="533"/>
      <c r="H5" s="535" t="s">
        <v>709</v>
      </c>
      <c r="I5" s="540">
        <f>'3.0 PAL 128'!J17</f>
        <v>0</v>
      </c>
      <c r="J5" s="539"/>
      <c r="K5" s="539"/>
      <c r="L5" s="540"/>
    </row>
    <row r="6" spans="1:12" s="530" customFormat="1" ht="14.15" customHeight="1">
      <c r="A6" s="658" t="s">
        <v>9</v>
      </c>
      <c r="B6" s="659"/>
      <c r="C6" s="660" t="s">
        <v>835</v>
      </c>
      <c r="D6" s="598"/>
      <c r="F6" s="533"/>
      <c r="G6" s="533"/>
      <c r="H6" s="535"/>
      <c r="I6" s="656"/>
      <c r="J6" s="657"/>
      <c r="K6" s="657"/>
      <c r="L6" s="656"/>
    </row>
    <row r="7" spans="1:12" s="530" customFormat="1" ht="14.15" customHeight="1">
      <c r="A7" s="658" t="s">
        <v>76</v>
      </c>
      <c r="B7" s="659"/>
      <c r="C7" s="660" t="s">
        <v>835</v>
      </c>
      <c r="D7" s="598"/>
      <c r="F7" s="533"/>
      <c r="G7" s="533"/>
      <c r="H7" s="535"/>
      <c r="I7" s="656"/>
      <c r="J7" s="657"/>
      <c r="K7" s="657"/>
      <c r="L7" s="656"/>
    </row>
    <row r="8" spans="1:12" s="530" customFormat="1" ht="13.5" customHeight="1">
      <c r="D8" s="597"/>
      <c r="E8" s="531"/>
      <c r="F8" s="531"/>
      <c r="G8" s="531"/>
      <c r="H8" s="532"/>
      <c r="I8" s="531"/>
      <c r="J8" s="531"/>
      <c r="K8" s="531"/>
      <c r="L8" s="542"/>
    </row>
    <row r="9" spans="1:12" s="530" customFormat="1">
      <c r="A9" s="543" t="s">
        <v>736</v>
      </c>
      <c r="B9" s="531"/>
      <c r="D9" s="597"/>
      <c r="E9" s="531"/>
      <c r="F9" s="531"/>
      <c r="G9" s="531"/>
      <c r="H9" s="532"/>
      <c r="I9" s="531"/>
      <c r="J9" s="531"/>
      <c r="K9" s="531"/>
      <c r="L9" s="532"/>
    </row>
    <row r="10" spans="1:12" s="530" customFormat="1" ht="14.65" customHeight="1">
      <c r="A10" s="544"/>
      <c r="B10" s="544" t="s">
        <v>77</v>
      </c>
      <c r="C10" s="545"/>
      <c r="D10" s="608"/>
      <c r="E10" s="1083" t="s">
        <v>78</v>
      </c>
      <c r="F10" s="1084"/>
      <c r="G10" s="1084"/>
      <c r="H10" s="1085"/>
      <c r="I10" s="1086" t="s">
        <v>725</v>
      </c>
      <c r="J10" s="1087"/>
      <c r="K10" s="1087"/>
      <c r="L10" s="1088"/>
    </row>
    <row r="11" spans="1:12" s="530" customFormat="1" ht="12.5" thickBot="1">
      <c r="A11" s="546" t="s">
        <v>79</v>
      </c>
      <c r="B11" s="546" t="s">
        <v>80</v>
      </c>
      <c r="C11" s="547" t="s">
        <v>81</v>
      </c>
      <c r="D11" s="609" t="s">
        <v>741</v>
      </c>
      <c r="E11" s="548" t="s">
        <v>82</v>
      </c>
      <c r="F11" s="548" t="s">
        <v>83</v>
      </c>
      <c r="G11" s="548" t="s">
        <v>857</v>
      </c>
      <c r="H11" s="549" t="s">
        <v>660</v>
      </c>
      <c r="I11" s="550" t="s">
        <v>82</v>
      </c>
      <c r="J11" s="550" t="s">
        <v>83</v>
      </c>
      <c r="K11" s="550" t="s">
        <v>857</v>
      </c>
      <c r="L11" s="551" t="s">
        <v>726</v>
      </c>
    </row>
    <row r="12" spans="1:12" s="530" customFormat="1">
      <c r="A12" s="552" t="s">
        <v>740</v>
      </c>
      <c r="B12" s="553"/>
      <c r="C12" s="554"/>
      <c r="D12" s="599"/>
      <c r="E12" s="553"/>
      <c r="F12" s="553"/>
      <c r="G12" s="553"/>
      <c r="H12" s="555"/>
      <c r="I12" s="553"/>
      <c r="J12" s="553"/>
      <c r="K12" s="553"/>
      <c r="L12" s="556"/>
    </row>
    <row r="13" spans="1:12" s="530" customFormat="1">
      <c r="A13" s="592">
        <v>1</v>
      </c>
      <c r="B13" s="592" t="s">
        <v>15</v>
      </c>
      <c r="C13" s="557" t="s">
        <v>84</v>
      </c>
      <c r="D13" s="600"/>
      <c r="E13" s="558"/>
      <c r="F13" s="558"/>
      <c r="G13" s="672"/>
      <c r="H13" s="695"/>
      <c r="I13" s="560"/>
      <c r="J13" s="561"/>
      <c r="K13" s="561"/>
      <c r="L13" s="562"/>
    </row>
    <row r="14" spans="1:12" s="530" customFormat="1">
      <c r="A14" s="563">
        <v>2</v>
      </c>
      <c r="B14" s="563" t="s">
        <v>15</v>
      </c>
      <c r="C14" s="564" t="s">
        <v>85</v>
      </c>
      <c r="D14" s="601"/>
      <c r="E14" s="558"/>
      <c r="F14" s="558"/>
      <c r="G14" s="558"/>
      <c r="H14" s="696"/>
      <c r="I14" s="560"/>
      <c r="J14" s="561"/>
      <c r="K14" s="561"/>
      <c r="L14" s="565"/>
    </row>
    <row r="15" spans="1:12" s="530" customFormat="1">
      <c r="A15" s="563">
        <v>3</v>
      </c>
      <c r="B15" s="563" t="s">
        <v>15</v>
      </c>
      <c r="C15" s="564" t="s">
        <v>738</v>
      </c>
      <c r="D15" s="601"/>
      <c r="E15" s="558"/>
      <c r="F15" s="558"/>
      <c r="G15" s="558"/>
      <c r="H15" s="696"/>
      <c r="I15" s="561"/>
      <c r="J15" s="610"/>
      <c r="K15" s="561"/>
      <c r="L15" s="565"/>
    </row>
    <row r="16" spans="1:12" s="530" customFormat="1">
      <c r="A16" s="563">
        <v>4</v>
      </c>
      <c r="B16" s="563" t="s">
        <v>15</v>
      </c>
      <c r="C16" s="564" t="s">
        <v>86</v>
      </c>
      <c r="D16" s="601"/>
      <c r="E16" s="558"/>
      <c r="F16" s="558"/>
      <c r="G16" s="558"/>
      <c r="H16" s="696"/>
      <c r="I16" s="560"/>
      <c r="J16" s="561"/>
      <c r="K16" s="561"/>
      <c r="L16" s="565"/>
    </row>
    <row r="17" spans="1:12" s="530" customFormat="1" ht="24">
      <c r="A17" s="563">
        <v>5</v>
      </c>
      <c r="B17" s="563" t="s">
        <v>15</v>
      </c>
      <c r="C17" s="564" t="s">
        <v>868</v>
      </c>
      <c r="D17" s="601"/>
      <c r="E17" s="558"/>
      <c r="F17" s="558"/>
      <c r="G17" s="558"/>
      <c r="H17" s="697"/>
      <c r="I17" s="560"/>
      <c r="J17" s="561"/>
      <c r="K17" s="561"/>
      <c r="L17" s="678"/>
    </row>
    <row r="18" spans="1:12" s="530" customFormat="1">
      <c r="A18" s="563">
        <v>6</v>
      </c>
      <c r="B18" s="563" t="s">
        <v>15</v>
      </c>
      <c r="C18" s="564" t="s">
        <v>778</v>
      </c>
      <c r="D18" s="601"/>
      <c r="E18" s="558"/>
      <c r="F18" s="558"/>
      <c r="G18" s="558"/>
      <c r="H18" s="696"/>
      <c r="I18" s="560"/>
      <c r="J18" s="561"/>
      <c r="K18" s="561"/>
      <c r="L18" s="565"/>
    </row>
    <row r="19" spans="1:12" s="530" customFormat="1" ht="24" customHeight="1">
      <c r="A19" s="563">
        <v>7</v>
      </c>
      <c r="B19" s="563" t="s">
        <v>15</v>
      </c>
      <c r="C19" s="564" t="s">
        <v>739</v>
      </c>
      <c r="D19" s="601"/>
      <c r="E19" s="558"/>
      <c r="F19" s="611"/>
      <c r="G19" s="611"/>
      <c r="H19" s="696"/>
      <c r="I19" s="560"/>
      <c r="J19" s="610"/>
      <c r="K19" s="610"/>
      <c r="L19" s="565"/>
    </row>
    <row r="20" spans="1:12" s="530" customFormat="1" ht="36">
      <c r="A20" s="591">
        <v>8</v>
      </c>
      <c r="B20" s="563" t="s">
        <v>15</v>
      </c>
      <c r="C20" s="573" t="s">
        <v>779</v>
      </c>
      <c r="D20" s="602"/>
      <c r="E20" s="558"/>
      <c r="F20" s="558"/>
      <c r="G20" s="558"/>
      <c r="H20" s="696"/>
      <c r="I20" s="560"/>
      <c r="J20" s="561"/>
      <c r="K20" s="668"/>
      <c r="L20" s="571"/>
    </row>
    <row r="21" spans="1:12" s="530" customFormat="1" ht="24">
      <c r="A21" s="563">
        <v>9</v>
      </c>
      <c r="B21" s="563" t="s">
        <v>15</v>
      </c>
      <c r="C21" s="573" t="s">
        <v>780</v>
      </c>
      <c r="D21" s="602"/>
      <c r="E21" s="558"/>
      <c r="F21" s="558"/>
      <c r="G21" s="558"/>
      <c r="H21" s="696"/>
      <c r="I21" s="560"/>
      <c r="J21" s="561"/>
      <c r="K21" s="668"/>
      <c r="L21" s="571"/>
    </row>
    <row r="22" spans="1:12" s="530" customFormat="1">
      <c r="A22" s="563">
        <v>10</v>
      </c>
      <c r="B22" s="563" t="s">
        <v>15</v>
      </c>
      <c r="C22" s="573" t="s">
        <v>777</v>
      </c>
      <c r="D22" s="602"/>
      <c r="E22" s="558"/>
      <c r="F22" s="558"/>
      <c r="G22" s="558"/>
      <c r="H22" s="696"/>
      <c r="I22" s="560"/>
      <c r="J22" s="561"/>
      <c r="K22" s="668"/>
      <c r="L22" s="571"/>
    </row>
    <row r="23" spans="1:12" s="530" customFormat="1" ht="36">
      <c r="A23" s="563">
        <v>11</v>
      </c>
      <c r="B23" s="563" t="s">
        <v>15</v>
      </c>
      <c r="C23" s="596" t="s">
        <v>787</v>
      </c>
      <c r="D23" s="602"/>
      <c r="E23" s="558"/>
      <c r="F23" s="559"/>
      <c r="G23" s="559"/>
      <c r="H23" s="696"/>
      <c r="I23" s="560"/>
      <c r="J23" s="561"/>
      <c r="K23" s="561"/>
      <c r="L23" s="565"/>
    </row>
    <row r="24" spans="1:12">
      <c r="A24" s="566" t="s">
        <v>872</v>
      </c>
      <c r="B24" s="567"/>
      <c r="C24" s="568"/>
      <c r="D24" s="603"/>
      <c r="E24" s="593"/>
      <c r="F24" s="593"/>
      <c r="G24" s="661"/>
      <c r="H24" s="570"/>
      <c r="I24" s="593"/>
      <c r="J24" s="569"/>
      <c r="K24" s="569"/>
      <c r="L24" s="571"/>
    </row>
    <row r="25" spans="1:12" ht="24.65" customHeight="1">
      <c r="A25" s="563">
        <v>21</v>
      </c>
      <c r="B25" s="572" t="s">
        <v>922</v>
      </c>
      <c r="C25" s="594" t="s">
        <v>745</v>
      </c>
      <c r="D25" s="618" t="s">
        <v>742</v>
      </c>
      <c r="E25" s="558"/>
      <c r="F25" s="558"/>
      <c r="G25" s="558"/>
      <c r="H25" s="696"/>
      <c r="I25" s="560"/>
      <c r="J25" s="561"/>
      <c r="K25" s="561"/>
      <c r="L25" s="565"/>
    </row>
    <row r="26" spans="1:12" ht="24.75" customHeight="1">
      <c r="A26" s="563">
        <v>22</v>
      </c>
      <c r="B26" s="572" t="s">
        <v>922</v>
      </c>
      <c r="C26" s="573" t="s">
        <v>747</v>
      </c>
      <c r="D26" s="620" t="s">
        <v>743</v>
      </c>
      <c r="E26" s="558"/>
      <c r="F26" s="558"/>
      <c r="G26" s="558"/>
      <c r="H26" s="696"/>
      <c r="I26" s="560"/>
      <c r="J26" s="561"/>
      <c r="K26" s="561"/>
      <c r="L26" s="565"/>
    </row>
    <row r="27" spans="1:12" ht="26.25" customHeight="1">
      <c r="A27" s="563">
        <v>23</v>
      </c>
      <c r="B27" s="572" t="s">
        <v>922</v>
      </c>
      <c r="C27" s="574" t="s">
        <v>909</v>
      </c>
      <c r="D27" s="620" t="s">
        <v>742</v>
      </c>
      <c r="E27" s="558"/>
      <c r="F27" s="558"/>
      <c r="G27" s="558"/>
      <c r="H27" s="696"/>
      <c r="I27" s="560"/>
      <c r="J27" s="561"/>
      <c r="K27" s="561"/>
      <c r="L27" s="565"/>
    </row>
    <row r="28" spans="1:12">
      <c r="A28" s="566" t="s">
        <v>182</v>
      </c>
      <c r="B28" s="567"/>
      <c r="C28" s="568"/>
      <c r="D28" s="603"/>
      <c r="E28" s="661"/>
      <c r="F28" s="661"/>
      <c r="G28" s="661"/>
      <c r="H28" s="570"/>
      <c r="I28" s="661"/>
      <c r="J28" s="569"/>
      <c r="K28" s="569"/>
      <c r="L28" s="571"/>
    </row>
    <row r="29" spans="1:12" ht="24">
      <c r="A29" s="563">
        <v>24</v>
      </c>
      <c r="B29" s="572" t="s">
        <v>182</v>
      </c>
      <c r="C29" s="564" t="s">
        <v>746</v>
      </c>
      <c r="D29" s="622" t="s">
        <v>743</v>
      </c>
      <c r="E29" s="558"/>
      <c r="F29" s="558"/>
      <c r="G29" s="558"/>
      <c r="H29" s="696"/>
      <c r="I29" s="560"/>
      <c r="J29" s="561"/>
      <c r="K29" s="561"/>
      <c r="L29" s="565"/>
    </row>
    <row r="30" spans="1:12" s="576" customFormat="1" ht="24">
      <c r="A30" s="563">
        <v>25</v>
      </c>
      <c r="B30" s="572" t="s">
        <v>182</v>
      </c>
      <c r="C30" s="575" t="s">
        <v>781</v>
      </c>
      <c r="D30" s="623" t="s">
        <v>743</v>
      </c>
      <c r="E30" s="558"/>
      <c r="F30" s="558"/>
      <c r="G30" s="558"/>
      <c r="H30" s="696"/>
      <c r="I30" s="561"/>
      <c r="J30" s="610"/>
      <c r="K30" s="610"/>
      <c r="L30" s="565"/>
    </row>
    <row r="31" spans="1:12" ht="24">
      <c r="A31" s="563">
        <v>26</v>
      </c>
      <c r="B31" s="572" t="s">
        <v>182</v>
      </c>
      <c r="C31" s="564" t="s">
        <v>748</v>
      </c>
      <c r="D31" s="618" t="s">
        <v>742</v>
      </c>
      <c r="E31" s="558"/>
      <c r="F31" s="558"/>
      <c r="G31" s="558"/>
      <c r="H31" s="696"/>
      <c r="I31" s="560"/>
      <c r="J31" s="561"/>
      <c r="K31" s="561"/>
      <c r="L31" s="565"/>
    </row>
    <row r="32" spans="1:12">
      <c r="A32" s="563">
        <v>27</v>
      </c>
      <c r="B32" s="572" t="s">
        <v>182</v>
      </c>
      <c r="C32" s="573" t="s">
        <v>749</v>
      </c>
      <c r="D32" s="619" t="s">
        <v>742</v>
      </c>
      <c r="E32" s="558"/>
      <c r="F32" s="558"/>
      <c r="G32" s="558"/>
      <c r="H32" s="696"/>
      <c r="I32" s="560"/>
      <c r="J32" s="561"/>
      <c r="K32" s="561"/>
      <c r="L32" s="565"/>
    </row>
    <row r="33" spans="1:12" ht="23.15" customHeight="1">
      <c r="A33" s="563">
        <v>28</v>
      </c>
      <c r="B33" s="572" t="s">
        <v>182</v>
      </c>
      <c r="C33" s="573" t="s">
        <v>750</v>
      </c>
      <c r="D33" s="604" t="s">
        <v>744</v>
      </c>
      <c r="E33" s="611"/>
      <c r="F33" s="611"/>
      <c r="G33" s="611"/>
      <c r="H33" s="696"/>
      <c r="I33" s="610"/>
      <c r="J33" s="610"/>
      <c r="K33" s="610"/>
      <c r="L33" s="565"/>
    </row>
    <row r="34" spans="1:12" ht="23.15" customHeight="1">
      <c r="A34" s="563">
        <v>29</v>
      </c>
      <c r="B34" s="572" t="s">
        <v>182</v>
      </c>
      <c r="C34" s="573" t="s">
        <v>751</v>
      </c>
      <c r="D34" s="619" t="s">
        <v>742</v>
      </c>
      <c r="E34" s="558"/>
      <c r="F34" s="558"/>
      <c r="G34" s="558"/>
      <c r="H34" s="696"/>
      <c r="I34" s="560"/>
      <c r="J34" s="561"/>
      <c r="K34" s="561"/>
      <c r="L34" s="565"/>
    </row>
    <row r="35" spans="1:12" ht="36">
      <c r="A35" s="563">
        <v>30</v>
      </c>
      <c r="B35" s="572" t="s">
        <v>182</v>
      </c>
      <c r="C35" s="573" t="s">
        <v>910</v>
      </c>
      <c r="D35" s="619" t="s">
        <v>742</v>
      </c>
      <c r="E35" s="558"/>
      <c r="F35" s="558"/>
      <c r="G35" s="558"/>
      <c r="H35" s="696"/>
      <c r="I35" s="560"/>
      <c r="J35" s="561"/>
      <c r="K35" s="561"/>
      <c r="L35" s="565"/>
    </row>
    <row r="36" spans="1:12" ht="36">
      <c r="A36" s="563">
        <v>31</v>
      </c>
      <c r="B36" s="572" t="s">
        <v>182</v>
      </c>
      <c r="C36" s="573" t="s">
        <v>753</v>
      </c>
      <c r="D36" s="620" t="s">
        <v>743</v>
      </c>
      <c r="E36" s="558"/>
      <c r="F36" s="558"/>
      <c r="G36" s="558"/>
      <c r="H36" s="696"/>
      <c r="I36" s="560"/>
      <c r="J36" s="561"/>
      <c r="K36" s="561"/>
      <c r="L36" s="565"/>
    </row>
    <row r="37" spans="1:12" ht="23.15" customHeight="1">
      <c r="A37" s="563">
        <v>32</v>
      </c>
      <c r="B37" s="572" t="s">
        <v>182</v>
      </c>
      <c r="C37" s="573" t="s">
        <v>911</v>
      </c>
      <c r="D37" s="620" t="s">
        <v>743</v>
      </c>
      <c r="E37" s="558"/>
      <c r="F37" s="558"/>
      <c r="G37" s="558"/>
      <c r="H37" s="696"/>
      <c r="I37" s="560"/>
      <c r="J37" s="561"/>
      <c r="K37" s="561"/>
      <c r="L37" s="565"/>
    </row>
    <row r="38" spans="1:12" ht="23.15" customHeight="1">
      <c r="A38" s="563">
        <v>33</v>
      </c>
      <c r="B38" s="572" t="s">
        <v>182</v>
      </c>
      <c r="C38" s="581" t="s">
        <v>912</v>
      </c>
      <c r="D38" s="620" t="s">
        <v>743</v>
      </c>
      <c r="E38" s="558"/>
      <c r="F38" s="558"/>
      <c r="G38" s="558"/>
      <c r="H38" s="696"/>
      <c r="I38" s="560"/>
      <c r="J38" s="561"/>
      <c r="K38" s="561"/>
      <c r="L38" s="565"/>
    </row>
    <row r="39" spans="1:12" ht="32.15" customHeight="1">
      <c r="A39" s="563">
        <v>34</v>
      </c>
      <c r="B39" s="572" t="s">
        <v>182</v>
      </c>
      <c r="C39" s="581" t="s">
        <v>913</v>
      </c>
      <c r="D39" s="618" t="s">
        <v>742</v>
      </c>
      <c r="E39" s="558"/>
      <c r="F39" s="558"/>
      <c r="G39" s="558"/>
      <c r="H39" s="696"/>
      <c r="I39" s="560"/>
      <c r="J39" s="561"/>
      <c r="K39" s="561"/>
      <c r="L39" s="577"/>
    </row>
    <row r="40" spans="1:12" ht="31.5" customHeight="1">
      <c r="A40" s="563">
        <v>35</v>
      </c>
      <c r="B40" s="572" t="s">
        <v>182</v>
      </c>
      <c r="C40" s="575" t="s">
        <v>924</v>
      </c>
      <c r="D40" s="618" t="s">
        <v>742</v>
      </c>
      <c r="E40" s="611"/>
      <c r="F40" s="611"/>
      <c r="G40" s="611"/>
      <c r="H40" s="696"/>
      <c r="I40" s="610"/>
      <c r="J40" s="610"/>
      <c r="K40" s="669"/>
      <c r="L40" s="578"/>
    </row>
    <row r="41" spans="1:12">
      <c r="A41" s="563">
        <v>36</v>
      </c>
      <c r="B41" s="572" t="s">
        <v>182</v>
      </c>
      <c r="C41" s="617" t="s">
        <v>926</v>
      </c>
      <c r="D41" s="618" t="s">
        <v>742</v>
      </c>
      <c r="E41" s="611"/>
      <c r="F41" s="611"/>
      <c r="G41" s="611"/>
      <c r="H41" s="698"/>
      <c r="I41" s="610"/>
      <c r="J41" s="610"/>
      <c r="K41" s="670"/>
      <c r="L41" s="580"/>
    </row>
    <row r="42" spans="1:12">
      <c r="A42" s="563">
        <v>37</v>
      </c>
      <c r="B42" s="572" t="s">
        <v>182</v>
      </c>
      <c r="C42" s="617" t="s">
        <v>925</v>
      </c>
      <c r="D42" s="622" t="s">
        <v>743</v>
      </c>
      <c r="E42" s="615"/>
      <c r="F42" s="615"/>
      <c r="G42" s="615"/>
      <c r="H42" s="616"/>
      <c r="I42" s="610"/>
      <c r="J42" s="610"/>
      <c r="K42" s="670"/>
      <c r="L42" s="580"/>
    </row>
    <row r="43" spans="1:12">
      <c r="A43" s="566" t="s">
        <v>234</v>
      </c>
      <c r="B43" s="567"/>
      <c r="C43" s="568"/>
      <c r="D43" s="603"/>
      <c r="E43" s="661"/>
      <c r="F43" s="661"/>
      <c r="G43" s="661"/>
      <c r="H43" s="570"/>
      <c r="I43" s="661"/>
      <c r="J43" s="569"/>
      <c r="K43" s="569"/>
      <c r="L43" s="571"/>
    </row>
    <row r="44" spans="1:12" ht="24">
      <c r="A44" s="563">
        <v>41</v>
      </c>
      <c r="B44" s="572" t="s">
        <v>234</v>
      </c>
      <c r="C44" s="594" t="s">
        <v>752</v>
      </c>
      <c r="D44" s="622" t="s">
        <v>743</v>
      </c>
      <c r="E44" s="611"/>
      <c r="F44" s="559"/>
      <c r="G44" s="559"/>
      <c r="H44" s="699"/>
      <c r="I44" s="610"/>
      <c r="J44" s="561"/>
      <c r="K44" s="561"/>
      <c r="L44" s="565"/>
    </row>
    <row r="45" spans="1:12" ht="96">
      <c r="A45" s="563">
        <v>42</v>
      </c>
      <c r="B45" s="572" t="s">
        <v>234</v>
      </c>
      <c r="C45" s="612" t="s">
        <v>915</v>
      </c>
      <c r="D45" s="621" t="s">
        <v>743</v>
      </c>
      <c r="E45" s="611"/>
      <c r="F45" s="559"/>
      <c r="G45" s="559"/>
      <c r="H45" s="699"/>
      <c r="I45" s="610"/>
      <c r="J45" s="561"/>
      <c r="K45" s="561"/>
      <c r="L45" s="565"/>
    </row>
    <row r="46" spans="1:12" ht="27" customHeight="1">
      <c r="A46" s="563">
        <v>43</v>
      </c>
      <c r="B46" s="572" t="s">
        <v>234</v>
      </c>
      <c r="C46" s="595" t="s">
        <v>754</v>
      </c>
      <c r="D46" s="604" t="s">
        <v>744</v>
      </c>
      <c r="E46" s="611"/>
      <c r="F46" s="611"/>
      <c r="G46" s="611"/>
      <c r="H46" s="699"/>
      <c r="I46" s="610"/>
      <c r="J46" s="610"/>
      <c r="K46" s="610"/>
      <c r="L46" s="565"/>
    </row>
    <row r="47" spans="1:12" ht="36">
      <c r="A47" s="563">
        <v>44</v>
      </c>
      <c r="B47" s="572" t="s">
        <v>234</v>
      </c>
      <c r="C47" s="594" t="s">
        <v>755</v>
      </c>
      <c r="D47" s="622" t="s">
        <v>743</v>
      </c>
      <c r="E47" s="611"/>
      <c r="F47" s="559"/>
      <c r="G47" s="559"/>
      <c r="H47" s="699"/>
      <c r="I47" s="610"/>
      <c r="J47" s="561"/>
      <c r="K47" s="561"/>
      <c r="L47" s="565"/>
    </row>
    <row r="48" spans="1:12" ht="24">
      <c r="A48" s="563">
        <v>45</v>
      </c>
      <c r="B48" s="572" t="s">
        <v>234</v>
      </c>
      <c r="C48" s="613" t="s">
        <v>758</v>
      </c>
      <c r="D48" s="622" t="s">
        <v>743</v>
      </c>
      <c r="E48" s="611"/>
      <c r="F48" s="611"/>
      <c r="G48" s="611"/>
      <c r="H48" s="699"/>
      <c r="I48" s="610"/>
      <c r="J48" s="610"/>
      <c r="K48" s="610"/>
      <c r="L48" s="565"/>
    </row>
    <row r="49" spans="1:12" ht="24">
      <c r="A49" s="563">
        <v>46</v>
      </c>
      <c r="B49" s="572" t="s">
        <v>234</v>
      </c>
      <c r="C49" s="594" t="s">
        <v>782</v>
      </c>
      <c r="D49" s="622" t="s">
        <v>743</v>
      </c>
      <c r="E49" s="611"/>
      <c r="F49" s="611"/>
      <c r="G49" s="611"/>
      <c r="H49" s="699"/>
      <c r="I49" s="610"/>
      <c r="J49" s="610"/>
      <c r="K49" s="610"/>
      <c r="L49" s="565"/>
    </row>
    <row r="50" spans="1:12" ht="24">
      <c r="A50" s="563">
        <v>47</v>
      </c>
      <c r="B50" s="572" t="s">
        <v>234</v>
      </c>
      <c r="C50" s="581" t="s">
        <v>757</v>
      </c>
      <c r="D50" s="621" t="s">
        <v>743</v>
      </c>
      <c r="E50" s="558"/>
      <c r="F50" s="558"/>
      <c r="G50" s="558"/>
      <c r="H50" s="696"/>
      <c r="I50" s="560"/>
      <c r="J50" s="610"/>
      <c r="K50" s="610"/>
      <c r="L50" s="565"/>
    </row>
    <row r="51" spans="1:12" ht="24">
      <c r="A51" s="563">
        <v>48</v>
      </c>
      <c r="B51" s="572" t="s">
        <v>234</v>
      </c>
      <c r="C51" s="581" t="s">
        <v>756</v>
      </c>
      <c r="D51" s="621" t="s">
        <v>743</v>
      </c>
      <c r="E51" s="558"/>
      <c r="F51" s="558"/>
      <c r="G51" s="558"/>
      <c r="H51" s="696"/>
      <c r="I51" s="560"/>
      <c r="J51" s="610"/>
      <c r="K51" s="610"/>
      <c r="L51" s="565"/>
    </row>
    <row r="52" spans="1:12" ht="24" customHeight="1">
      <c r="A52" s="563">
        <v>49</v>
      </c>
      <c r="B52" s="572" t="s">
        <v>234</v>
      </c>
      <c r="C52" s="581" t="s">
        <v>759</v>
      </c>
      <c r="D52" s="605" t="s">
        <v>744</v>
      </c>
      <c r="E52" s="611"/>
      <c r="F52" s="611"/>
      <c r="G52" s="611"/>
      <c r="H52" s="696"/>
      <c r="I52" s="610"/>
      <c r="J52" s="610"/>
      <c r="K52" s="610"/>
      <c r="L52" s="565"/>
    </row>
    <row r="53" spans="1:12">
      <c r="A53" s="566" t="s">
        <v>183</v>
      </c>
      <c r="B53" s="567"/>
      <c r="C53" s="568"/>
      <c r="D53" s="603"/>
      <c r="E53" s="661"/>
      <c r="F53" s="661"/>
      <c r="G53" s="661"/>
      <c r="H53" s="570"/>
      <c r="I53" s="661"/>
      <c r="J53" s="569"/>
      <c r="K53" s="569"/>
      <c r="L53" s="571"/>
    </row>
    <row r="54" spans="1:12" ht="24" customHeight="1">
      <c r="A54" s="563">
        <v>53</v>
      </c>
      <c r="B54" s="572" t="s">
        <v>183</v>
      </c>
      <c r="C54" s="573" t="s">
        <v>772</v>
      </c>
      <c r="D54" s="619" t="s">
        <v>742</v>
      </c>
      <c r="E54" s="558"/>
      <c r="F54" s="559"/>
      <c r="G54" s="559"/>
      <c r="H54" s="696"/>
      <c r="I54" s="560"/>
      <c r="J54" s="561"/>
      <c r="K54" s="561"/>
      <c r="L54" s="565"/>
    </row>
    <row r="55" spans="1:12" ht="24" customHeight="1">
      <c r="A55" s="563" t="s">
        <v>869</v>
      </c>
      <c r="B55" s="572" t="s">
        <v>183</v>
      </c>
      <c r="C55" s="573" t="s">
        <v>870</v>
      </c>
      <c r="D55" s="674" t="s">
        <v>871</v>
      </c>
      <c r="E55" s="558"/>
      <c r="F55" s="559"/>
      <c r="G55" s="559"/>
      <c r="H55" s="696"/>
      <c r="I55" s="560"/>
      <c r="J55" s="561"/>
      <c r="K55" s="561"/>
      <c r="L55" s="565"/>
    </row>
    <row r="56" spans="1:12" ht="27.75" customHeight="1">
      <c r="A56" s="563">
        <v>54</v>
      </c>
      <c r="B56" s="572" t="s">
        <v>183</v>
      </c>
      <c r="C56" s="573" t="s">
        <v>873</v>
      </c>
      <c r="D56" s="620" t="s">
        <v>743</v>
      </c>
      <c r="E56" s="558"/>
      <c r="F56" s="611"/>
      <c r="G56" s="611"/>
      <c r="H56" s="696"/>
      <c r="I56" s="560"/>
      <c r="J56" s="610"/>
      <c r="K56" s="610"/>
      <c r="L56" s="565"/>
    </row>
    <row r="57" spans="1:12" ht="24" customHeight="1">
      <c r="A57" s="563">
        <v>55</v>
      </c>
      <c r="B57" s="572" t="s">
        <v>183</v>
      </c>
      <c r="C57" s="573" t="s">
        <v>783</v>
      </c>
      <c r="D57" s="620" t="s">
        <v>743</v>
      </c>
      <c r="E57" s="558"/>
      <c r="F57" s="611"/>
      <c r="G57" s="611"/>
      <c r="H57" s="696"/>
      <c r="I57" s="560"/>
      <c r="J57" s="610"/>
      <c r="K57" s="610"/>
      <c r="L57" s="565"/>
    </row>
    <row r="58" spans="1:12" ht="37.4" customHeight="1">
      <c r="A58" s="563">
        <v>56</v>
      </c>
      <c r="B58" s="572" t="s">
        <v>183</v>
      </c>
      <c r="C58" s="573" t="s">
        <v>916</v>
      </c>
      <c r="D58" s="619" t="s">
        <v>742</v>
      </c>
      <c r="E58" s="558"/>
      <c r="F58" s="559"/>
      <c r="G58" s="559"/>
      <c r="H58" s="696"/>
      <c r="I58" s="560"/>
      <c r="J58" s="561"/>
      <c r="K58" s="561"/>
      <c r="L58" s="565"/>
    </row>
    <row r="59" spans="1:12" ht="100.5" customHeight="1">
      <c r="A59" s="563">
        <v>57</v>
      </c>
      <c r="B59" s="572" t="s">
        <v>183</v>
      </c>
      <c r="C59" s="573" t="s">
        <v>917</v>
      </c>
      <c r="D59" s="619" t="s">
        <v>742</v>
      </c>
      <c r="E59" s="558"/>
      <c r="F59" s="559"/>
      <c r="G59" s="559"/>
      <c r="H59" s="696"/>
      <c r="I59" s="560"/>
      <c r="J59" s="561"/>
      <c r="K59" s="561"/>
      <c r="L59" s="565"/>
    </row>
    <row r="60" spans="1:12" ht="48">
      <c r="A60" s="563">
        <v>58</v>
      </c>
      <c r="B60" s="572" t="s">
        <v>183</v>
      </c>
      <c r="C60" s="573" t="s">
        <v>784</v>
      </c>
      <c r="D60" s="620" t="s">
        <v>743</v>
      </c>
      <c r="E60" s="558"/>
      <c r="F60" s="559"/>
      <c r="G60" s="559"/>
      <c r="H60" s="696"/>
      <c r="I60" s="560"/>
      <c r="J60" s="561"/>
      <c r="K60" s="561"/>
      <c r="L60" s="565"/>
    </row>
    <row r="61" spans="1:12" ht="28.5" customHeight="1">
      <c r="A61" s="563">
        <v>59</v>
      </c>
      <c r="B61" s="572" t="s">
        <v>183</v>
      </c>
      <c r="C61" s="573" t="s">
        <v>918</v>
      </c>
      <c r="D61" s="620" t="s">
        <v>743</v>
      </c>
      <c r="E61" s="558"/>
      <c r="F61" s="559"/>
      <c r="G61" s="559"/>
      <c r="H61" s="696"/>
      <c r="I61" s="560"/>
      <c r="J61" s="561"/>
      <c r="K61" s="561"/>
      <c r="L61" s="565"/>
    </row>
    <row r="62" spans="1:12" ht="74.150000000000006" customHeight="1">
      <c r="A62" s="563">
        <v>60</v>
      </c>
      <c r="B62" s="572" t="s">
        <v>183</v>
      </c>
      <c r="C62" s="581" t="s">
        <v>785</v>
      </c>
      <c r="D62" s="604" t="s">
        <v>744</v>
      </c>
      <c r="E62" s="611"/>
      <c r="F62" s="559"/>
      <c r="G62" s="559"/>
      <c r="H62" s="696"/>
      <c r="I62" s="610"/>
      <c r="J62" s="561"/>
      <c r="K62" s="561"/>
      <c r="L62" s="565"/>
    </row>
    <row r="63" spans="1:12">
      <c r="A63" s="566" t="s">
        <v>927</v>
      </c>
      <c r="B63" s="582"/>
      <c r="C63" s="583"/>
      <c r="D63" s="606"/>
      <c r="E63" s="661"/>
      <c r="F63" s="661"/>
      <c r="G63" s="661"/>
      <c r="H63" s="570"/>
      <c r="I63" s="661"/>
      <c r="J63" s="569"/>
      <c r="K63" s="569"/>
      <c r="L63" s="571"/>
    </row>
    <row r="64" spans="1:12" ht="39" customHeight="1">
      <c r="A64" s="563">
        <v>61</v>
      </c>
      <c r="B64" s="572" t="s">
        <v>15</v>
      </c>
      <c r="C64" s="581" t="s">
        <v>919</v>
      </c>
      <c r="D64" s="674" t="s">
        <v>871</v>
      </c>
      <c r="E64" s="558"/>
      <c r="F64" s="559"/>
      <c r="G64" s="559"/>
      <c r="H64" s="696"/>
      <c r="I64" s="560"/>
      <c r="J64" s="561"/>
      <c r="K64" s="561"/>
      <c r="L64" s="565"/>
    </row>
    <row r="65" spans="1:12" ht="36.65" customHeight="1">
      <c r="A65" s="563">
        <v>62</v>
      </c>
      <c r="B65" s="572" t="s">
        <v>436</v>
      </c>
      <c r="C65" s="575" t="s">
        <v>761</v>
      </c>
      <c r="D65" s="674" t="s">
        <v>871</v>
      </c>
      <c r="E65" s="558"/>
      <c r="F65" s="559"/>
      <c r="G65" s="559"/>
      <c r="H65" s="696"/>
      <c r="I65" s="560"/>
      <c r="J65" s="561"/>
      <c r="K65" s="561"/>
      <c r="L65" s="565"/>
    </row>
    <row r="66" spans="1:12" ht="24" customHeight="1">
      <c r="A66" s="563">
        <v>63</v>
      </c>
      <c r="B66" s="572" t="s">
        <v>436</v>
      </c>
      <c r="C66" s="573" t="s">
        <v>762</v>
      </c>
      <c r="D66" s="674" t="s">
        <v>871</v>
      </c>
      <c r="E66" s="558"/>
      <c r="F66" s="559"/>
      <c r="G66" s="559"/>
      <c r="H66" s="696"/>
      <c r="I66" s="560"/>
      <c r="J66" s="561"/>
      <c r="K66" s="561"/>
      <c r="L66" s="565"/>
    </row>
    <row r="67" spans="1:12" ht="24" customHeight="1">
      <c r="A67" s="563">
        <v>64</v>
      </c>
      <c r="B67" s="572" t="s">
        <v>436</v>
      </c>
      <c r="C67" s="581" t="s">
        <v>770</v>
      </c>
      <c r="D67" s="674" t="s">
        <v>871</v>
      </c>
      <c r="E67" s="558"/>
      <c r="F67" s="559"/>
      <c r="G67" s="559"/>
      <c r="H67" s="696"/>
      <c r="I67" s="560"/>
      <c r="J67" s="561"/>
      <c r="K67" s="561"/>
      <c r="L67" s="565"/>
    </row>
    <row r="68" spans="1:12" ht="24" customHeight="1">
      <c r="A68" s="563">
        <v>65</v>
      </c>
      <c r="B68" s="572" t="s">
        <v>436</v>
      </c>
      <c r="C68" s="573" t="s">
        <v>767</v>
      </c>
      <c r="D68" s="674" t="s">
        <v>871</v>
      </c>
      <c r="E68" s="558"/>
      <c r="F68" s="559"/>
      <c r="G68" s="559"/>
      <c r="H68" s="696"/>
      <c r="I68" s="560"/>
      <c r="J68" s="561"/>
      <c r="K68" s="561"/>
      <c r="L68" s="565"/>
    </row>
    <row r="69" spans="1:12" ht="24" customHeight="1">
      <c r="A69" s="563">
        <v>66</v>
      </c>
      <c r="B69" s="572" t="s">
        <v>15</v>
      </c>
      <c r="C69" s="573" t="s">
        <v>786</v>
      </c>
      <c r="D69" s="674" t="s">
        <v>871</v>
      </c>
      <c r="E69" s="558"/>
      <c r="F69" s="559"/>
      <c r="G69" s="559"/>
      <c r="H69" s="696"/>
      <c r="I69" s="560"/>
      <c r="J69" s="561"/>
      <c r="K69" s="561"/>
      <c r="L69" s="565"/>
    </row>
    <row r="70" spans="1:12" ht="24" customHeight="1">
      <c r="A70" s="563">
        <v>67</v>
      </c>
      <c r="B70" s="572" t="s">
        <v>15</v>
      </c>
      <c r="C70" s="573" t="s">
        <v>764</v>
      </c>
      <c r="D70" s="674" t="s">
        <v>871</v>
      </c>
      <c r="E70" s="558"/>
      <c r="F70" s="611"/>
      <c r="G70" s="611"/>
      <c r="H70" s="696"/>
      <c r="I70" s="560"/>
      <c r="J70" s="610"/>
      <c r="K70" s="610"/>
      <c r="L70" s="565"/>
    </row>
    <row r="71" spans="1:12" ht="24" customHeight="1">
      <c r="A71" s="563">
        <v>68</v>
      </c>
      <c r="B71" s="572" t="s">
        <v>15</v>
      </c>
      <c r="C71" s="573" t="s">
        <v>766</v>
      </c>
      <c r="D71" s="674" t="s">
        <v>871</v>
      </c>
      <c r="E71" s="558"/>
      <c r="F71" s="611"/>
      <c r="G71" s="611"/>
      <c r="H71" s="696"/>
      <c r="I71" s="560"/>
      <c r="J71" s="610"/>
      <c r="K71" s="610"/>
      <c r="L71" s="565"/>
    </row>
    <row r="72" spans="1:12" ht="37.4" customHeight="1">
      <c r="A72" s="563">
        <v>69</v>
      </c>
      <c r="B72" s="572" t="s">
        <v>436</v>
      </c>
      <c r="C72" s="573" t="s">
        <v>765</v>
      </c>
      <c r="D72" s="674" t="s">
        <v>871</v>
      </c>
      <c r="E72" s="558"/>
      <c r="F72" s="559"/>
      <c r="G72" s="559"/>
      <c r="H72" s="696"/>
      <c r="I72" s="560"/>
      <c r="J72" s="561"/>
      <c r="K72" s="561"/>
      <c r="L72" s="565"/>
    </row>
    <row r="73" spans="1:12" ht="24" customHeight="1">
      <c r="A73" s="563">
        <v>70</v>
      </c>
      <c r="B73" s="572" t="s">
        <v>15</v>
      </c>
      <c r="C73" s="573" t="s">
        <v>763</v>
      </c>
      <c r="D73" s="674" t="s">
        <v>871</v>
      </c>
      <c r="E73" s="558"/>
      <c r="F73" s="559"/>
      <c r="G73" s="559"/>
      <c r="H73" s="696"/>
      <c r="I73" s="560"/>
      <c r="J73" s="561"/>
      <c r="K73" s="561"/>
      <c r="L73" s="565"/>
    </row>
    <row r="74" spans="1:12" ht="37.4" customHeight="1">
      <c r="A74" s="563">
        <v>71</v>
      </c>
      <c r="B74" s="572" t="s">
        <v>15</v>
      </c>
      <c r="C74" s="573" t="s">
        <v>768</v>
      </c>
      <c r="D74" s="674" t="s">
        <v>871</v>
      </c>
      <c r="E74" s="558"/>
      <c r="F74" s="559"/>
      <c r="G74" s="559"/>
      <c r="H74" s="696"/>
      <c r="I74" s="560"/>
      <c r="J74" s="561"/>
      <c r="K74" s="561"/>
      <c r="L74" s="565"/>
    </row>
    <row r="75" spans="1:12" ht="24" customHeight="1">
      <c r="A75" s="563">
        <v>72</v>
      </c>
      <c r="B75" s="572" t="s">
        <v>436</v>
      </c>
      <c r="C75" s="573" t="s">
        <v>920</v>
      </c>
      <c r="D75" s="674" t="s">
        <v>871</v>
      </c>
      <c r="E75" s="558"/>
      <c r="F75" s="559"/>
      <c r="G75" s="559"/>
      <c r="H75" s="696"/>
      <c r="I75" s="560"/>
      <c r="J75" s="561"/>
      <c r="K75" s="668"/>
      <c r="L75" s="571"/>
    </row>
    <row r="76" spans="1:12" ht="24" customHeight="1">
      <c r="A76" s="563">
        <v>73</v>
      </c>
      <c r="B76" s="572" t="s">
        <v>15</v>
      </c>
      <c r="C76" s="573" t="s">
        <v>769</v>
      </c>
      <c r="D76" s="1079"/>
      <c r="E76" s="1080"/>
      <c r="F76" s="1080"/>
      <c r="G76" s="1080"/>
      <c r="H76" s="1081"/>
      <c r="I76" s="561"/>
      <c r="J76" s="610"/>
      <c r="K76" s="671"/>
      <c r="L76" s="571"/>
    </row>
    <row r="77" spans="1:12" ht="24" customHeight="1">
      <c r="A77" s="563">
        <v>74</v>
      </c>
      <c r="B77" s="572" t="s">
        <v>15</v>
      </c>
      <c r="C77" s="573" t="s">
        <v>923</v>
      </c>
      <c r="D77" s="602"/>
      <c r="E77" s="558"/>
      <c r="F77" s="559"/>
      <c r="G77" s="559"/>
      <c r="H77" s="694"/>
      <c r="I77" s="610"/>
      <c r="J77" s="561"/>
      <c r="K77" s="561"/>
      <c r="L77" s="565"/>
    </row>
    <row r="78" spans="1:12">
      <c r="A78" s="566" t="s">
        <v>760</v>
      </c>
      <c r="B78" s="582"/>
      <c r="C78" s="583"/>
      <c r="D78" s="606"/>
      <c r="E78" s="593"/>
      <c r="F78" s="593"/>
      <c r="G78" s="661"/>
      <c r="H78" s="570"/>
      <c r="I78" s="593"/>
      <c r="J78" s="569"/>
      <c r="K78" s="569"/>
      <c r="L78" s="571"/>
    </row>
    <row r="79" spans="1:12" ht="36">
      <c r="A79" s="563">
        <v>81</v>
      </c>
      <c r="B79" s="572" t="s">
        <v>15</v>
      </c>
      <c r="C79" s="573" t="s">
        <v>921</v>
      </c>
      <c r="D79" s="602"/>
      <c r="E79" s="1078" t="s">
        <v>695</v>
      </c>
      <c r="F79" s="1078"/>
      <c r="G79" s="1078"/>
      <c r="H79" s="1078"/>
      <c r="I79" s="610"/>
      <c r="J79" s="561"/>
      <c r="K79" s="561"/>
      <c r="L79" s="565"/>
    </row>
    <row r="80" spans="1:12" ht="24" customHeight="1">
      <c r="A80" s="563">
        <v>82</v>
      </c>
      <c r="B80" s="572" t="s">
        <v>15</v>
      </c>
      <c r="C80" s="579" t="s">
        <v>774</v>
      </c>
      <c r="D80" s="602"/>
      <c r="E80" s="1078"/>
      <c r="F80" s="1078"/>
      <c r="G80" s="1078"/>
      <c r="H80" s="1078"/>
      <c r="I80" s="610"/>
      <c r="J80" s="561"/>
      <c r="K80" s="561"/>
      <c r="L80" s="565"/>
    </row>
    <row r="81" spans="1:12" ht="24" customHeight="1">
      <c r="A81" s="563">
        <v>83</v>
      </c>
      <c r="B81" s="572" t="s">
        <v>15</v>
      </c>
      <c r="C81" s="573" t="s">
        <v>775</v>
      </c>
      <c r="D81" s="602"/>
      <c r="E81" s="1078"/>
      <c r="F81" s="1078"/>
      <c r="G81" s="1078"/>
      <c r="H81" s="1078"/>
      <c r="I81" s="610"/>
      <c r="J81" s="561"/>
      <c r="K81" s="561"/>
      <c r="L81" s="565"/>
    </row>
    <row r="83" spans="1:12">
      <c r="A83" s="584" t="s">
        <v>773</v>
      </c>
      <c r="L83" s="587"/>
    </row>
    <row r="84" spans="1:12">
      <c r="A84" s="530"/>
    </row>
    <row r="85" spans="1:12">
      <c r="C85" s="588"/>
      <c r="D85" s="607"/>
    </row>
  </sheetData>
  <sheetProtection algorithmName="SHA-512" hashValue="HvslqZ+fQmrdJLp7VHmT+Ks63JIB0kx9qmCXiCtLhEJim9fX44JIJFsCXmOR6z/SUmHIZvHhbHCEBarRZg38Zg==" saltValue="S2unu3OfhIle870CX1pmsA==" spinCount="100000" sheet="1" objects="1" scenarios="1"/>
  <mergeCells count="5">
    <mergeCell ref="E79:H81"/>
    <mergeCell ref="D76:H76"/>
    <mergeCell ref="A1:L1"/>
    <mergeCell ref="E10:H10"/>
    <mergeCell ref="I10:L10"/>
  </mergeCells>
  <conditionalFormatting sqref="E13:G23 E25:G27 E29:G41 E44:G52 E54:G62 E64:G75 E77:G77">
    <cfRule type="expression" dxfId="204" priority="425">
      <formula>IF(AND(ISBLANK($E13:$F13)),TRUE,FALSE)</formula>
    </cfRule>
  </conditionalFormatting>
  <conditionalFormatting sqref="I13:K23 I25:K27 I29:K42 I44:K52 I54:K62 I64:K75">
    <cfRule type="expression" dxfId="203" priority="426">
      <formula>IF(AND(ISBLANK($I13:$K13)),TRUE,FALSE)</formula>
    </cfRule>
  </conditionalFormatting>
  <conditionalFormatting sqref="I76:K77">
    <cfRule type="expression" dxfId="202" priority="5">
      <formula>IF(AND(ISBLANK($I76:$L76)),TRUE,FALSE)</formula>
    </cfRule>
  </conditionalFormatting>
  <conditionalFormatting sqref="I79:K81">
    <cfRule type="expression" dxfId="201" priority="3">
      <formula>IF(AND(ISBLANK($I79:$L79)),TRUE,FALSE)</formula>
    </cfRule>
  </conditionalFormatting>
  <printOptions horizontalCentered="1"/>
  <pageMargins left="0.25" right="0.25" top="0.75" bottom="0.75" header="0.3" footer="0.3"/>
  <pageSetup scale="70" orientation="portrait" r:id="rId1"/>
  <headerFooter>
    <oddFooter>&amp;L&amp;9&amp;F&amp;C&amp;9Page &amp;P of &amp;N&amp;R&amp;9&amp;A</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BC3BE3-D963-4021-945F-0052B3E81A7C}">
  <sheetPr>
    <tabColor rgb="FF7030A0"/>
  </sheetPr>
  <dimension ref="A1:R70"/>
  <sheetViews>
    <sheetView zoomScale="85" zoomScaleNormal="85" workbookViewId="0">
      <selection activeCell="K15" sqref="K15"/>
    </sheetView>
  </sheetViews>
  <sheetFormatPr defaultRowHeight="14.5"/>
  <cols>
    <col min="1" max="1" width="14.54296875" style="162" customWidth="1"/>
    <col min="2" max="2" width="38.1796875" style="808" customWidth="1"/>
    <col min="3" max="3" width="69.81640625" style="193" customWidth="1"/>
    <col min="4" max="4" width="19.453125" style="193" customWidth="1"/>
    <col min="6" max="6" width="8.453125" customWidth="1"/>
    <col min="7" max="7" width="9.1796875" customWidth="1"/>
  </cols>
  <sheetData>
    <row r="1" spans="1:18" ht="26.25" customHeight="1">
      <c r="A1" s="838" t="s">
        <v>998</v>
      </c>
      <c r="B1" s="839" t="s">
        <v>81</v>
      </c>
      <c r="C1" s="840" t="s">
        <v>1135</v>
      </c>
      <c r="D1" s="840" t="s">
        <v>999</v>
      </c>
    </row>
    <row r="2" spans="1:18" ht="34.5" customHeight="1">
      <c r="A2" s="804" t="s">
        <v>953</v>
      </c>
      <c r="B2" s="841" t="s">
        <v>969</v>
      </c>
      <c r="C2" s="842" t="s">
        <v>1095</v>
      </c>
      <c r="D2" s="755" t="b">
        <v>0</v>
      </c>
    </row>
    <row r="3" spans="1:18" ht="36">
      <c r="A3" s="804" t="s">
        <v>1084</v>
      </c>
      <c r="B3" s="843" t="s">
        <v>1086</v>
      </c>
      <c r="C3" s="842" t="s">
        <v>1131</v>
      </c>
      <c r="D3" s="755" t="b">
        <v>0</v>
      </c>
    </row>
    <row r="4" spans="1:18" ht="36">
      <c r="A4" s="804" t="s">
        <v>1083</v>
      </c>
      <c r="B4" s="843" t="s">
        <v>1087</v>
      </c>
      <c r="C4" s="842" t="s">
        <v>1129</v>
      </c>
      <c r="D4" s="755" t="b">
        <v>0</v>
      </c>
    </row>
    <row r="5" spans="1:18" ht="36">
      <c r="A5" s="804" t="s">
        <v>1085</v>
      </c>
      <c r="B5" s="843" t="s">
        <v>1088</v>
      </c>
      <c r="C5" s="842" t="s">
        <v>1130</v>
      </c>
      <c r="D5" s="755" t="b">
        <v>0</v>
      </c>
    </row>
    <row r="6" spans="1:18" ht="45.75" customHeight="1">
      <c r="A6" s="804" t="s">
        <v>954</v>
      </c>
      <c r="B6" s="843" t="s">
        <v>970</v>
      </c>
      <c r="C6" s="842" t="s">
        <v>1096</v>
      </c>
      <c r="D6" s="755" t="b">
        <v>0</v>
      </c>
      <c r="F6" s="1089" t="s">
        <v>1128</v>
      </c>
      <c r="G6" s="1090"/>
    </row>
    <row r="7" spans="1:18" ht="54" customHeight="1">
      <c r="A7" s="804" t="s">
        <v>938</v>
      </c>
      <c r="B7" s="805" t="s">
        <v>971</v>
      </c>
      <c r="C7" s="806" t="s">
        <v>956</v>
      </c>
      <c r="D7" s="755" t="b">
        <v>0</v>
      </c>
      <c r="F7" s="1091"/>
      <c r="G7" s="1092"/>
    </row>
    <row r="8" spans="1:18" ht="39.75" customHeight="1">
      <c r="A8" s="804" t="s">
        <v>1005</v>
      </c>
      <c r="B8" s="805" t="s">
        <v>1012</v>
      </c>
      <c r="C8" s="806" t="s">
        <v>1019</v>
      </c>
      <c r="D8" s="755" t="b">
        <v>0</v>
      </c>
    </row>
    <row r="9" spans="1:18" ht="36">
      <c r="A9" s="804" t="s">
        <v>1006</v>
      </c>
      <c r="B9" s="805" t="s">
        <v>1013</v>
      </c>
      <c r="C9" s="806" t="s">
        <v>1018</v>
      </c>
      <c r="D9" s="755" t="b">
        <v>0</v>
      </c>
    </row>
    <row r="10" spans="1:18" ht="36">
      <c r="A10" s="804" t="s">
        <v>1007</v>
      </c>
      <c r="B10" s="805" t="s">
        <v>1014</v>
      </c>
      <c r="C10" s="806" t="s">
        <v>1020</v>
      </c>
      <c r="D10" s="755" t="b">
        <v>0</v>
      </c>
      <c r="F10" s="522"/>
      <c r="G10" s="522"/>
      <c r="H10" s="522"/>
      <c r="I10" s="522"/>
      <c r="J10" s="522"/>
      <c r="K10" s="522"/>
      <c r="L10" s="522"/>
      <c r="M10" s="522"/>
      <c r="N10" s="522"/>
      <c r="O10" s="522"/>
      <c r="P10" s="522"/>
      <c r="Q10" s="522"/>
      <c r="R10" s="522"/>
    </row>
    <row r="11" spans="1:18" ht="36">
      <c r="A11" s="804" t="s">
        <v>1008</v>
      </c>
      <c r="B11" s="805" t="s">
        <v>1015</v>
      </c>
      <c r="C11" s="806" t="s">
        <v>1021</v>
      </c>
      <c r="D11" s="755" t="b">
        <v>0</v>
      </c>
      <c r="F11" s="522"/>
      <c r="G11" s="522"/>
      <c r="H11" s="522"/>
      <c r="I11" s="522"/>
      <c r="J11" s="522"/>
      <c r="K11" s="522"/>
      <c r="L11" s="522"/>
      <c r="M11" s="522"/>
      <c r="N11" s="522"/>
      <c r="O11" s="522"/>
      <c r="P11" s="522"/>
      <c r="Q11" s="522"/>
      <c r="R11" s="522"/>
    </row>
    <row r="12" spans="1:18" ht="36">
      <c r="A12" s="804" t="s">
        <v>1009</v>
      </c>
      <c r="B12" s="805" t="s">
        <v>1016</v>
      </c>
      <c r="C12" s="806" t="s">
        <v>1022</v>
      </c>
      <c r="D12" s="755" t="b">
        <v>0</v>
      </c>
      <c r="F12" s="522"/>
      <c r="G12" s="522"/>
      <c r="H12" s="522"/>
      <c r="I12" s="522"/>
      <c r="J12" s="522"/>
      <c r="K12" s="522"/>
      <c r="L12" s="522"/>
      <c r="M12" s="522"/>
      <c r="N12" s="522"/>
      <c r="O12" s="522"/>
      <c r="P12" s="522"/>
      <c r="Q12" s="522"/>
      <c r="R12" s="522"/>
    </row>
    <row r="13" spans="1:18" ht="36">
      <c r="A13" s="804" t="s">
        <v>1010</v>
      </c>
      <c r="B13" s="805" t="s">
        <v>1017</v>
      </c>
      <c r="C13" s="806" t="s">
        <v>1023</v>
      </c>
      <c r="D13" s="755" t="b">
        <v>0</v>
      </c>
      <c r="F13" s="522"/>
      <c r="G13" s="522"/>
      <c r="H13" s="522"/>
      <c r="I13" s="522"/>
      <c r="J13" s="522"/>
      <c r="K13" s="522"/>
      <c r="L13" s="522"/>
      <c r="M13" s="522"/>
      <c r="N13" s="522"/>
      <c r="O13" s="522"/>
      <c r="P13" s="522"/>
      <c r="Q13" s="522"/>
      <c r="R13" s="522"/>
    </row>
    <row r="14" spans="1:18" ht="36">
      <c r="A14" s="804" t="s">
        <v>1011</v>
      </c>
      <c r="B14" s="805" t="s">
        <v>1094</v>
      </c>
      <c r="C14" s="806" t="s">
        <v>1024</v>
      </c>
      <c r="D14" s="755" t="b">
        <v>0</v>
      </c>
      <c r="F14" s="522"/>
      <c r="G14" s="522"/>
      <c r="H14" s="522"/>
      <c r="I14" s="522"/>
      <c r="J14" s="522"/>
      <c r="K14" s="522"/>
      <c r="L14" s="522"/>
      <c r="M14" s="522"/>
      <c r="N14" s="522"/>
      <c r="O14" s="522"/>
      <c r="P14" s="522"/>
      <c r="Q14" s="522"/>
      <c r="R14" s="522"/>
    </row>
    <row r="15" spans="1:18" ht="104.25" customHeight="1">
      <c r="A15" s="804" t="s">
        <v>939</v>
      </c>
      <c r="B15" s="805" t="s">
        <v>972</v>
      </c>
      <c r="C15" s="806" t="s">
        <v>1132</v>
      </c>
      <c r="D15" s="755" t="b">
        <v>0</v>
      </c>
    </row>
    <row r="16" spans="1:18" ht="69" customHeight="1">
      <c r="A16" s="804" t="s">
        <v>940</v>
      </c>
      <c r="B16" s="805" t="s">
        <v>1164</v>
      </c>
      <c r="C16" s="806" t="s">
        <v>1165</v>
      </c>
      <c r="D16" s="755" t="b">
        <v>0</v>
      </c>
    </row>
    <row r="17" spans="1:5" ht="84.75" customHeight="1">
      <c r="A17" s="804" t="s">
        <v>941</v>
      </c>
      <c r="B17" s="805" t="s">
        <v>973</v>
      </c>
      <c r="C17" s="806" t="s">
        <v>720</v>
      </c>
      <c r="D17" s="755" t="b">
        <v>0</v>
      </c>
    </row>
    <row r="18" spans="1:5" ht="108.75" customHeight="1">
      <c r="A18" s="804" t="s">
        <v>942</v>
      </c>
      <c r="B18" s="805" t="s">
        <v>847</v>
      </c>
      <c r="C18" s="806" t="s">
        <v>1133</v>
      </c>
      <c r="D18" s="755" t="b">
        <v>0</v>
      </c>
    </row>
    <row r="19" spans="1:5" ht="43.5" customHeight="1">
      <c r="A19" s="804" t="s">
        <v>955</v>
      </c>
      <c r="B19" s="843" t="s">
        <v>974</v>
      </c>
      <c r="C19" s="806" t="s">
        <v>1166</v>
      </c>
      <c r="D19" s="755" t="b">
        <v>0</v>
      </c>
    </row>
    <row r="20" spans="1:5" ht="47.25" customHeight="1">
      <c r="A20" s="804" t="s">
        <v>1098</v>
      </c>
      <c r="B20" s="844" t="s">
        <v>1097</v>
      </c>
      <c r="C20" s="845" t="s">
        <v>1099</v>
      </c>
      <c r="D20" s="755" t="b">
        <v>0</v>
      </c>
    </row>
    <row r="21" spans="1:5" ht="109.5" customHeight="1">
      <c r="A21" s="804" t="s">
        <v>943</v>
      </c>
      <c r="B21" s="805" t="s">
        <v>975</v>
      </c>
      <c r="C21" s="846" t="s">
        <v>1154</v>
      </c>
      <c r="D21" s="755" t="b">
        <v>0</v>
      </c>
    </row>
    <row r="22" spans="1:5" ht="57.75" customHeight="1">
      <c r="A22" s="804" t="s">
        <v>957</v>
      </c>
      <c r="B22" s="805" t="s">
        <v>976</v>
      </c>
      <c r="C22" s="847" t="s">
        <v>1134</v>
      </c>
      <c r="D22" s="755" t="b">
        <v>0</v>
      </c>
    </row>
    <row r="23" spans="1:5" ht="45.75" customHeight="1">
      <c r="A23" s="804" t="s">
        <v>958</v>
      </c>
      <c r="B23" s="805" t="s">
        <v>977</v>
      </c>
      <c r="C23" s="846" t="s">
        <v>1136</v>
      </c>
      <c r="D23" s="755" t="b">
        <v>0</v>
      </c>
    </row>
    <row r="24" spans="1:5" ht="45.75" customHeight="1">
      <c r="A24" s="804" t="s">
        <v>959</v>
      </c>
      <c r="B24" s="805" t="s">
        <v>978</v>
      </c>
      <c r="C24" s="848" t="s">
        <v>1100</v>
      </c>
      <c r="D24" s="755" t="b">
        <v>0</v>
      </c>
    </row>
    <row r="25" spans="1:5" ht="84" customHeight="1">
      <c r="A25" s="804" t="s">
        <v>960</v>
      </c>
      <c r="B25" s="805" t="s">
        <v>979</v>
      </c>
      <c r="C25" s="846" t="s">
        <v>1144</v>
      </c>
      <c r="D25" s="755" t="b">
        <v>0</v>
      </c>
    </row>
    <row r="26" spans="1:5" ht="129.75" customHeight="1">
      <c r="A26" s="804" t="s">
        <v>944</v>
      </c>
      <c r="B26" s="805" t="s">
        <v>980</v>
      </c>
      <c r="C26" s="806" t="s">
        <v>1137</v>
      </c>
      <c r="D26" s="755" t="b">
        <v>0</v>
      </c>
    </row>
    <row r="27" spans="1:5" ht="156.75" customHeight="1">
      <c r="A27" s="804" t="s">
        <v>961</v>
      </c>
      <c r="B27" s="805" t="s">
        <v>981</v>
      </c>
      <c r="C27" s="846" t="s">
        <v>1150</v>
      </c>
      <c r="D27" s="755" t="b">
        <v>0</v>
      </c>
    </row>
    <row r="28" spans="1:5" ht="50.25" customHeight="1">
      <c r="A28" s="804" t="s">
        <v>945</v>
      </c>
      <c r="B28" s="805" t="s">
        <v>271</v>
      </c>
      <c r="C28" s="806" t="s">
        <v>1167</v>
      </c>
      <c r="D28" s="755" t="b">
        <v>0</v>
      </c>
    </row>
    <row r="29" spans="1:5" ht="101.25" customHeight="1">
      <c r="A29" s="804" t="s">
        <v>982</v>
      </c>
      <c r="B29" s="805" t="s">
        <v>983</v>
      </c>
      <c r="C29" s="846" t="s">
        <v>984</v>
      </c>
      <c r="D29" s="755" t="b">
        <v>0</v>
      </c>
    </row>
    <row r="30" spans="1:5" ht="85.5" customHeight="1">
      <c r="A30" s="804" t="s">
        <v>1002</v>
      </c>
      <c r="B30" s="805" t="s">
        <v>1026</v>
      </c>
      <c r="C30" s="806" t="s">
        <v>1138</v>
      </c>
      <c r="D30" s="755" t="b">
        <v>0</v>
      </c>
      <c r="E30" s="728"/>
    </row>
    <row r="31" spans="1:5" ht="85.5" customHeight="1">
      <c r="A31" s="804" t="s">
        <v>1003</v>
      </c>
      <c r="B31" s="805" t="s">
        <v>1027</v>
      </c>
      <c r="C31" s="806" t="s">
        <v>1139</v>
      </c>
      <c r="D31" s="755" t="b">
        <v>0</v>
      </c>
      <c r="E31" s="734"/>
    </row>
    <row r="32" spans="1:5" ht="86.25" customHeight="1">
      <c r="A32" s="804" t="s">
        <v>1004</v>
      </c>
      <c r="B32" s="805" t="s">
        <v>1028</v>
      </c>
      <c r="C32" s="806" t="s">
        <v>1140</v>
      </c>
      <c r="D32" s="755" t="b">
        <v>0</v>
      </c>
    </row>
    <row r="33" spans="1:4" ht="89.25" customHeight="1">
      <c r="A33" s="804" t="s">
        <v>1025</v>
      </c>
      <c r="B33" s="805" t="s">
        <v>1029</v>
      </c>
      <c r="C33" s="806" t="s">
        <v>1141</v>
      </c>
      <c r="D33" s="755" t="b">
        <v>0</v>
      </c>
    </row>
    <row r="34" spans="1:4" ht="43.5" customHeight="1">
      <c r="A34" s="804" t="s">
        <v>962</v>
      </c>
      <c r="B34" s="805" t="s">
        <v>963</v>
      </c>
      <c r="C34" s="806" t="s">
        <v>1142</v>
      </c>
      <c r="D34" s="755" t="b">
        <v>0</v>
      </c>
    </row>
    <row r="35" spans="1:4" ht="31.5" customHeight="1">
      <c r="A35" s="804" t="s">
        <v>946</v>
      </c>
      <c r="B35" s="805" t="s">
        <v>985</v>
      </c>
      <c r="C35" s="806" t="s">
        <v>1143</v>
      </c>
      <c r="D35" s="755" t="b">
        <v>0</v>
      </c>
    </row>
    <row r="36" spans="1:4" ht="43.5" customHeight="1">
      <c r="A36" s="804" t="s">
        <v>964</v>
      </c>
      <c r="B36" s="805" t="s">
        <v>986</v>
      </c>
      <c r="C36" s="806" t="s">
        <v>1145</v>
      </c>
      <c r="D36" s="755" t="b">
        <v>0</v>
      </c>
    </row>
    <row r="37" spans="1:4" ht="50.25" customHeight="1">
      <c r="A37" s="804" t="s">
        <v>965</v>
      </c>
      <c r="B37" s="805" t="s">
        <v>987</v>
      </c>
      <c r="C37" s="846" t="s">
        <v>1146</v>
      </c>
      <c r="D37" s="755" t="b">
        <v>0</v>
      </c>
    </row>
    <row r="38" spans="1:4" ht="43.5" customHeight="1">
      <c r="A38" s="804" t="s">
        <v>966</v>
      </c>
      <c r="B38" s="805" t="s">
        <v>988</v>
      </c>
      <c r="C38" s="806" t="s">
        <v>1147</v>
      </c>
      <c r="D38" s="755" t="b">
        <v>0</v>
      </c>
    </row>
    <row r="39" spans="1:4" ht="89.25" customHeight="1">
      <c r="A39" s="804" t="s">
        <v>1030</v>
      </c>
      <c r="B39" s="805" t="s">
        <v>1031</v>
      </c>
      <c r="C39" s="806" t="s">
        <v>1148</v>
      </c>
      <c r="D39" s="755" t="b">
        <v>0</v>
      </c>
    </row>
    <row r="40" spans="1:4" ht="90.75" customHeight="1">
      <c r="A40" s="804" t="s">
        <v>1032</v>
      </c>
      <c r="B40" s="805" t="s">
        <v>1034</v>
      </c>
      <c r="C40" s="806" t="s">
        <v>1153</v>
      </c>
      <c r="D40" s="755" t="b">
        <v>0</v>
      </c>
    </row>
    <row r="41" spans="1:4" ht="75.75" customHeight="1">
      <c r="A41" s="804" t="s">
        <v>1033</v>
      </c>
      <c r="B41" s="805" t="s">
        <v>1035</v>
      </c>
      <c r="C41" s="806" t="s">
        <v>1149</v>
      </c>
      <c r="D41" s="755" t="b">
        <v>0</v>
      </c>
    </row>
    <row r="42" spans="1:4" ht="47.25" customHeight="1">
      <c r="A42" s="804" t="s">
        <v>1036</v>
      </c>
      <c r="B42" s="805" t="s">
        <v>1037</v>
      </c>
      <c r="C42" s="806" t="s">
        <v>1101</v>
      </c>
      <c r="D42" s="755" t="b">
        <v>0</v>
      </c>
    </row>
    <row r="43" spans="1:4" ht="48" customHeight="1">
      <c r="A43" s="804" t="s">
        <v>1040</v>
      </c>
      <c r="B43" s="805" t="s">
        <v>1039</v>
      </c>
      <c r="C43" s="846" t="s">
        <v>1038</v>
      </c>
      <c r="D43" s="755" t="b">
        <v>0</v>
      </c>
    </row>
    <row r="44" spans="1:4" ht="58.5" customHeight="1">
      <c r="A44" s="804" t="s">
        <v>947</v>
      </c>
      <c r="B44" s="805" t="s">
        <v>989</v>
      </c>
      <c r="C44" s="806" t="s">
        <v>1155</v>
      </c>
      <c r="D44" s="755" t="b">
        <v>0</v>
      </c>
    </row>
    <row r="45" spans="1:4" ht="72.75" customHeight="1">
      <c r="A45" s="804" t="s">
        <v>948</v>
      </c>
      <c r="B45" s="805" t="s">
        <v>990</v>
      </c>
      <c r="C45" s="846" t="str">
        <f>CONCATENATE("Special Quality Requirements:  Have the following additional requirement been provided in the source data package? 
- ",'2.5 PO Quality Requirements'!G2)</f>
        <v xml:space="preserve">Special Quality Requirements:  Have the following additional requirement been provided in the source data package? 
- </v>
      </c>
      <c r="D45" s="755" t="b">
        <v>0</v>
      </c>
    </row>
    <row r="46" spans="1:4" ht="96">
      <c r="A46" s="804" t="s">
        <v>949</v>
      </c>
      <c r="B46" s="805" t="s">
        <v>991</v>
      </c>
      <c r="C46" s="846" t="s">
        <v>1156</v>
      </c>
      <c r="D46" s="755" t="b">
        <v>0</v>
      </c>
    </row>
    <row r="47" spans="1:4" ht="31.5" customHeight="1">
      <c r="A47" s="804" t="s">
        <v>1041</v>
      </c>
      <c r="B47" s="805" t="s">
        <v>1042</v>
      </c>
      <c r="C47" s="846" t="s">
        <v>1168</v>
      </c>
      <c r="D47" s="755" t="b">
        <v>0</v>
      </c>
    </row>
    <row r="48" spans="1:4" ht="84">
      <c r="A48" s="804" t="s">
        <v>950</v>
      </c>
      <c r="B48" s="805" t="s">
        <v>992</v>
      </c>
      <c r="C48" s="806" t="s">
        <v>1157</v>
      </c>
      <c r="D48" s="755" t="b">
        <v>0</v>
      </c>
    </row>
    <row r="49" spans="1:4" ht="36.75" customHeight="1">
      <c r="A49" s="804" t="s">
        <v>951</v>
      </c>
      <c r="B49" s="805" t="s">
        <v>993</v>
      </c>
      <c r="C49" s="806" t="s">
        <v>1152</v>
      </c>
      <c r="D49" s="755" t="b">
        <v>0</v>
      </c>
    </row>
    <row r="50" spans="1:4" ht="58.5" customHeight="1">
      <c r="A50" s="804" t="s">
        <v>952</v>
      </c>
      <c r="B50" s="805" t="s">
        <v>994</v>
      </c>
      <c r="C50" s="837" t="s">
        <v>1159</v>
      </c>
      <c r="D50" s="755" t="b">
        <v>0</v>
      </c>
    </row>
    <row r="51" spans="1:4" ht="36">
      <c r="A51" s="804" t="s">
        <v>1061</v>
      </c>
      <c r="B51" s="805" t="s">
        <v>1060</v>
      </c>
      <c r="C51" s="846" t="s">
        <v>1160</v>
      </c>
      <c r="D51" s="755" t="b">
        <v>0</v>
      </c>
    </row>
    <row r="52" spans="1:4" ht="50.25" customHeight="1">
      <c r="A52" s="804" t="s">
        <v>1043</v>
      </c>
      <c r="B52" s="805" t="s">
        <v>1044</v>
      </c>
      <c r="C52" s="806" t="s">
        <v>1161</v>
      </c>
      <c r="D52" s="755" t="b">
        <v>0</v>
      </c>
    </row>
    <row r="53" spans="1:4" ht="45" customHeight="1">
      <c r="A53" s="804" t="s">
        <v>1045</v>
      </c>
      <c r="B53" s="805" t="s">
        <v>1046</v>
      </c>
      <c r="C53" s="806" t="s">
        <v>1162</v>
      </c>
      <c r="D53" s="755" t="b">
        <v>0</v>
      </c>
    </row>
    <row r="54" spans="1:4" ht="45.75" customHeight="1">
      <c r="A54" s="804" t="s">
        <v>1047</v>
      </c>
      <c r="B54" s="805" t="s">
        <v>1048</v>
      </c>
      <c r="C54" s="806" t="s">
        <v>1151</v>
      </c>
      <c r="D54" s="755" t="b">
        <v>0</v>
      </c>
    </row>
    <row r="55" spans="1:4" ht="43.5" customHeight="1">
      <c r="A55" s="804" t="s">
        <v>1049</v>
      </c>
      <c r="B55" s="805" t="s">
        <v>1050</v>
      </c>
      <c r="C55" s="807" t="s">
        <v>1163</v>
      </c>
      <c r="D55" s="755" t="b">
        <v>0</v>
      </c>
    </row>
    <row r="56" spans="1:4">
      <c r="A56" s="804" t="s">
        <v>1051</v>
      </c>
      <c r="B56" s="805" t="s">
        <v>1055</v>
      </c>
      <c r="C56" s="806" t="s">
        <v>1054</v>
      </c>
      <c r="D56" s="755" t="b">
        <v>0</v>
      </c>
    </row>
    <row r="57" spans="1:4" ht="56.25" customHeight="1">
      <c r="A57" s="804" t="s">
        <v>1052</v>
      </c>
      <c r="B57" s="805" t="s">
        <v>1056</v>
      </c>
      <c r="C57" s="806" t="s">
        <v>1169</v>
      </c>
      <c r="D57" s="755" t="b">
        <v>0</v>
      </c>
    </row>
    <row r="58" spans="1:4" ht="24">
      <c r="A58" s="804" t="s">
        <v>1062</v>
      </c>
      <c r="B58" s="805" t="s">
        <v>1057</v>
      </c>
      <c r="C58" s="806" t="s">
        <v>1058</v>
      </c>
      <c r="D58" s="755" t="b">
        <v>0</v>
      </c>
    </row>
    <row r="59" spans="1:4" ht="54" customHeight="1">
      <c r="A59" s="812" t="s">
        <v>1053</v>
      </c>
      <c r="B59" s="834" t="s">
        <v>1059</v>
      </c>
      <c r="C59" s="807" t="str">
        <f>CONCATENATE("Quality Acceptance Documents Applicable:  Have the requirements of this document (suffix QAD, TTP, SOW, etc.) been implemented for this part number?
-",'2.5 PO Quality Requirements'!G8)</f>
        <v>Quality Acceptance Documents Applicable:  Have the requirements of this document (suffix QAD, TTP, SOW, etc.) been implemented for this part number?
-</v>
      </c>
      <c r="D59" s="835" t="b">
        <v>0</v>
      </c>
    </row>
    <row r="60" spans="1:4">
      <c r="A60" s="836" t="s">
        <v>1102</v>
      </c>
      <c r="B60" s="834" t="s">
        <v>1103</v>
      </c>
      <c r="C60" s="837" t="s">
        <v>700</v>
      </c>
      <c r="D60" s="835" t="b">
        <f>'3.0 PAL 128'!J28</f>
        <v>0</v>
      </c>
    </row>
    <row r="61" spans="1:4">
      <c r="A61" s="836" t="s">
        <v>1102</v>
      </c>
      <c r="B61" s="834" t="s">
        <v>1103</v>
      </c>
      <c r="C61" s="837" t="s">
        <v>668</v>
      </c>
      <c r="D61" s="835" t="b">
        <f>D60</f>
        <v>0</v>
      </c>
    </row>
    <row r="62" spans="1:4">
      <c r="A62" s="836" t="s">
        <v>1102</v>
      </c>
      <c r="B62" s="834" t="s">
        <v>1103</v>
      </c>
      <c r="C62" s="837" t="s">
        <v>669</v>
      </c>
      <c r="D62" s="835" t="b">
        <f t="shared" ref="D62:D70" si="0">D61</f>
        <v>0</v>
      </c>
    </row>
    <row r="63" spans="1:4">
      <c r="A63" s="836" t="s">
        <v>1102</v>
      </c>
      <c r="B63" s="834" t="s">
        <v>1103</v>
      </c>
      <c r="C63" s="837" t="s">
        <v>670</v>
      </c>
      <c r="D63" s="835" t="b">
        <f t="shared" si="0"/>
        <v>0</v>
      </c>
    </row>
    <row r="64" spans="1:4" ht="24">
      <c r="A64" s="836" t="s">
        <v>1102</v>
      </c>
      <c r="B64" s="834" t="s">
        <v>1103</v>
      </c>
      <c r="C64" s="837" t="s">
        <v>928</v>
      </c>
      <c r="D64" s="835" t="b">
        <f t="shared" si="0"/>
        <v>0</v>
      </c>
    </row>
    <row r="65" spans="1:4">
      <c r="A65" s="836" t="s">
        <v>1102</v>
      </c>
      <c r="B65" s="834" t="s">
        <v>1103</v>
      </c>
      <c r="C65" s="837" t="s">
        <v>710</v>
      </c>
      <c r="D65" s="835" t="b">
        <f t="shared" si="0"/>
        <v>0</v>
      </c>
    </row>
    <row r="66" spans="1:4" ht="24">
      <c r="A66" s="836" t="s">
        <v>1102</v>
      </c>
      <c r="B66" s="834" t="s">
        <v>1103</v>
      </c>
      <c r="C66" s="837" t="s">
        <v>721</v>
      </c>
      <c r="D66" s="835" t="b">
        <f t="shared" si="0"/>
        <v>0</v>
      </c>
    </row>
    <row r="67" spans="1:4">
      <c r="A67" s="836" t="s">
        <v>1102</v>
      </c>
      <c r="B67" s="834" t="s">
        <v>1103</v>
      </c>
      <c r="C67" s="837" t="s">
        <v>706</v>
      </c>
      <c r="D67" s="835" t="b">
        <f t="shared" si="0"/>
        <v>0</v>
      </c>
    </row>
    <row r="68" spans="1:4" ht="24">
      <c r="A68" s="836" t="s">
        <v>1102</v>
      </c>
      <c r="B68" s="834" t="s">
        <v>1103</v>
      </c>
      <c r="C68" s="837" t="s">
        <v>929</v>
      </c>
      <c r="D68" s="835" t="b">
        <f t="shared" si="0"/>
        <v>0</v>
      </c>
    </row>
    <row r="69" spans="1:4">
      <c r="A69" s="836" t="s">
        <v>1102</v>
      </c>
      <c r="B69" s="834" t="s">
        <v>1103</v>
      </c>
      <c r="C69" s="837" t="s">
        <v>673</v>
      </c>
      <c r="D69" s="835" t="b">
        <f t="shared" si="0"/>
        <v>0</v>
      </c>
    </row>
    <row r="70" spans="1:4">
      <c r="A70" s="836" t="s">
        <v>1102</v>
      </c>
      <c r="B70" s="834" t="s">
        <v>1103</v>
      </c>
      <c r="C70" s="837" t="s">
        <v>914</v>
      </c>
      <c r="D70" s="835" t="b">
        <f t="shared" si="0"/>
        <v>0</v>
      </c>
    </row>
  </sheetData>
  <sheetProtection algorithmName="SHA-512" hashValue="eoiQWhhTJ5iLpSgNYIk4zuUtdtXboUiWiHzgqGI3rTWzBfB2m0mWHtOFlKu5da901himQUUKt7BffR0G/tL5sg==" saltValue="XELdkRV6yN19npEuz5tDbw==" spinCount="100000" sheet="1" formatCells="0" formatColumns="0" formatRows="0" insertColumns="0" insertRows="0" insertHyperlinks="0" deleteColumns="0" deleteRows="0" autoFilter="0" pivotTables="0"/>
  <mergeCells count="1">
    <mergeCell ref="F6:G7"/>
  </mergeCells>
  <phoneticPr fontId="99" type="noConversion"/>
  <conditionalFormatting sqref="A2:A70">
    <cfRule type="duplicateValues" dxfId="200" priority="439"/>
  </conditionalFormatting>
  <pageMargins left="0.7" right="0.7" top="0.75" bottom="0.75" header="0.3" footer="0.3"/>
  <drawing r:id="rId1"/>
  <legacyDrawing r:id="rId2"/>
  <tableParts count="1">
    <tablePart r:id="rId3"/>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FF00"/>
  </sheetPr>
  <dimension ref="A1:G74"/>
  <sheetViews>
    <sheetView topLeftCell="A26" zoomScaleNormal="100" workbookViewId="0">
      <selection activeCell="A44" sqref="A44:G44"/>
    </sheetView>
  </sheetViews>
  <sheetFormatPr defaultColWidth="9.1796875" defaultRowHeight="13"/>
  <cols>
    <col min="1" max="1" width="19.453125" style="17" customWidth="1"/>
    <col min="2" max="2" width="2" style="17" customWidth="1"/>
    <col min="3" max="3" width="26.453125" style="17" customWidth="1"/>
    <col min="4" max="4" width="2" style="17" customWidth="1"/>
    <col min="5" max="5" width="21.7265625" style="17" customWidth="1"/>
    <col min="6" max="6" width="2" style="17" customWidth="1"/>
    <col min="7" max="7" width="21.54296875" style="17" customWidth="1"/>
    <col min="8" max="16384" width="9.1796875" style="17"/>
  </cols>
  <sheetData>
    <row r="1" spans="1:7" ht="36" customHeight="1">
      <c r="A1" s="1103">
        <f>'3.0 PAL 128'!J7</f>
        <v>0</v>
      </c>
      <c r="B1" s="1103"/>
      <c r="C1" s="1103"/>
      <c r="D1" s="1103"/>
      <c r="E1" s="1103"/>
      <c r="F1" s="1103"/>
      <c r="G1" s="1103"/>
    </row>
    <row r="2" spans="1:7" ht="6" customHeight="1"/>
    <row r="3" spans="1:7" ht="23.5">
      <c r="A3" s="1082" t="s">
        <v>103</v>
      </c>
      <c r="B3" s="1082"/>
      <c r="C3" s="1082"/>
      <c r="D3" s="1082"/>
      <c r="E3" s="1082"/>
      <c r="F3" s="1082"/>
      <c r="G3" s="1082"/>
    </row>
    <row r="4" spans="1:7" ht="7.5" customHeight="1">
      <c r="A4" s="185"/>
      <c r="B4" s="185"/>
    </row>
    <row r="5" spans="1:7" ht="15.5">
      <c r="A5" s="186" t="s">
        <v>107</v>
      </c>
      <c r="B5" s="186"/>
    </row>
    <row r="6" spans="1:7" ht="15" customHeight="1">
      <c r="A6" s="1094" t="s">
        <v>465</v>
      </c>
      <c r="B6" s="1094"/>
      <c r="C6" s="87">
        <f>'3.0 PAL 128'!G9</f>
        <v>0</v>
      </c>
      <c r="D6" s="1101" t="s">
        <v>76</v>
      </c>
      <c r="E6" s="1101"/>
      <c r="F6" s="1101"/>
      <c r="G6" s="87">
        <f>'3.0 PAL 128'!I9</f>
        <v>0</v>
      </c>
    </row>
    <row r="7" spans="1:7" ht="7.5" customHeight="1">
      <c r="A7" s="626"/>
      <c r="B7" s="626"/>
      <c r="C7" s="378"/>
      <c r="D7" s="20"/>
      <c r="E7" s="20"/>
      <c r="F7" s="20"/>
      <c r="G7" s="378"/>
    </row>
    <row r="8" spans="1:7" ht="15" customHeight="1">
      <c r="A8" s="1094" t="s">
        <v>789</v>
      </c>
      <c r="B8" s="1094"/>
      <c r="C8" s="1094"/>
      <c r="D8" s="1102" t="s">
        <v>788</v>
      </c>
      <c r="E8" s="1102"/>
      <c r="F8" s="1102"/>
      <c r="G8" s="378"/>
    </row>
    <row r="9" spans="1:7" ht="7.5" customHeight="1">
      <c r="A9" s="377"/>
      <c r="B9" s="377"/>
      <c r="C9" s="378"/>
      <c r="D9" s="20"/>
      <c r="E9" s="20"/>
      <c r="F9" s="20"/>
      <c r="G9" s="378"/>
    </row>
    <row r="10" spans="1:7" ht="15" customHeight="1">
      <c r="A10" s="496" t="s">
        <v>463</v>
      </c>
      <c r="B10" s="377"/>
      <c r="C10" s="381"/>
      <c r="D10" s="1098" t="s">
        <v>464</v>
      </c>
      <c r="E10" s="1098"/>
      <c r="F10" s="1098"/>
      <c r="G10" s="381"/>
    </row>
    <row r="11" spans="1:7" ht="8.15" customHeight="1">
      <c r="A11" s="187"/>
      <c r="B11" s="187"/>
      <c r="C11" s="19"/>
      <c r="D11" s="20"/>
      <c r="E11" s="20"/>
      <c r="F11" s="20"/>
      <c r="G11" s="19"/>
    </row>
    <row r="12" spans="1:7" ht="15" customHeight="1">
      <c r="A12" s="1094" t="s">
        <v>87</v>
      </c>
      <c r="B12" s="1094"/>
      <c r="C12" s="382" t="str">
        <f>IF('3.0 PAL 128'!G10=0,"N/A",('3.0 PAL 128'!G10))</f>
        <v>N/A</v>
      </c>
      <c r="D12" s="1101" t="s">
        <v>90</v>
      </c>
      <c r="E12" s="1101"/>
      <c r="F12" s="1101"/>
      <c r="G12" s="737" t="str">
        <f>IF('3.0 PAL 128'!I10=0,"N/A",('3.0 PAL 128'!I10))</f>
        <v>N/A</v>
      </c>
    </row>
    <row r="13" spans="1:7" ht="15" customHeight="1">
      <c r="A13" s="1094" t="s">
        <v>87</v>
      </c>
      <c r="B13" s="1094"/>
      <c r="C13" s="737" t="str">
        <f>IF('3.0 PAL 128'!G11=0,"N/A",('3.0 PAL 128'!G11))</f>
        <v>N/A</v>
      </c>
      <c r="D13" s="1101" t="s">
        <v>90</v>
      </c>
      <c r="E13" s="1101"/>
      <c r="F13" s="1101"/>
      <c r="G13" s="737" t="str">
        <f>IF('3.0 PAL 128'!I11=0,"N/A",('3.0 PAL 128'!I11))</f>
        <v>N/A</v>
      </c>
    </row>
    <row r="14" spans="1:7" ht="15" customHeight="1">
      <c r="A14" s="1094" t="s">
        <v>87</v>
      </c>
      <c r="B14" s="1094"/>
      <c r="C14" s="737" t="str">
        <f>IF('3.0 PAL 128'!G12=0,"N/A",('3.0 PAL 128'!G12))</f>
        <v>N/A</v>
      </c>
      <c r="D14" s="1101" t="s">
        <v>90</v>
      </c>
      <c r="E14" s="1101"/>
      <c r="F14" s="1101"/>
      <c r="G14" s="737" t="str">
        <f>IF('3.0 PAL 128'!I12=0,"N/A",('3.0 PAL 128'!I12))</f>
        <v>N/A</v>
      </c>
    </row>
    <row r="15" spans="1:7" ht="8.15" customHeight="1">
      <c r="A15" s="187"/>
      <c r="B15" s="187"/>
      <c r="C15" s="19"/>
      <c r="D15" s="20"/>
      <c r="E15" s="20"/>
      <c r="F15" s="20"/>
      <c r="G15" s="19"/>
    </row>
    <row r="16" spans="1:7" ht="15" customHeight="1">
      <c r="A16" s="1094" t="s">
        <v>9</v>
      </c>
      <c r="B16" s="1094"/>
      <c r="C16" s="747">
        <f>'3.0 PAL 128'!J10</f>
        <v>0</v>
      </c>
      <c r="D16" s="1101" t="s">
        <v>91</v>
      </c>
      <c r="E16" s="1101"/>
      <c r="F16" s="1101"/>
      <c r="G16" s="747">
        <f>'3.0 PAL 128'!D9</f>
        <v>0</v>
      </c>
    </row>
    <row r="17" spans="1:7" ht="8.15" customHeight="1">
      <c r="A17" s="187"/>
      <c r="B17" s="187"/>
      <c r="C17" s="19"/>
      <c r="D17" s="20"/>
      <c r="E17" s="20"/>
      <c r="F17" s="20"/>
      <c r="G17" s="19"/>
    </row>
    <row r="18" spans="1:7">
      <c r="A18" s="1094" t="s">
        <v>19</v>
      </c>
      <c r="B18" s="1094"/>
      <c r="C18" s="1099">
        <f>'3.0 PAL 128'!J8</f>
        <v>0</v>
      </c>
      <c r="D18" s="1100"/>
      <c r="E18" s="1100"/>
      <c r="F18" s="1100"/>
      <c r="G18" s="1100"/>
    </row>
    <row r="19" spans="1:7" ht="8.15" customHeight="1">
      <c r="A19" s="187"/>
      <c r="B19" s="187"/>
      <c r="C19" s="20"/>
      <c r="D19" s="20"/>
      <c r="E19" s="20"/>
      <c r="F19" s="20"/>
      <c r="G19" s="20"/>
    </row>
    <row r="20" spans="1:7">
      <c r="A20" s="1094" t="s">
        <v>88</v>
      </c>
      <c r="B20" s="1094"/>
      <c r="C20" s="87">
        <f>'3.0 PAL 128'!J17</f>
        <v>0</v>
      </c>
      <c r="D20" s="1098" t="s">
        <v>92</v>
      </c>
      <c r="E20" s="1098"/>
      <c r="F20" s="1098"/>
      <c r="G20" s="381"/>
    </row>
    <row r="21" spans="1:7" ht="8.15" customHeight="1">
      <c r="A21" s="187"/>
      <c r="B21" s="187"/>
      <c r="C21" s="19"/>
      <c r="D21" s="20"/>
      <c r="E21" s="20"/>
      <c r="F21" s="20"/>
      <c r="G21" s="19"/>
    </row>
    <row r="22" spans="1:7">
      <c r="A22" s="1094" t="s">
        <v>89</v>
      </c>
      <c r="B22" s="1094"/>
      <c r="C22" s="1094"/>
      <c r="D22" s="1094"/>
      <c r="E22" s="1094"/>
      <c r="F22" s="1094"/>
      <c r="G22" s="1094"/>
    </row>
    <row r="23" spans="1:7">
      <c r="A23" s="1093">
        <f>'3.0 PAL 128'!J18</f>
        <v>0</v>
      </c>
      <c r="B23" s="1093"/>
      <c r="C23" s="1093"/>
      <c r="D23" s="1093"/>
      <c r="E23" s="1093"/>
      <c r="F23" s="1093"/>
      <c r="G23" s="1093"/>
    </row>
    <row r="24" spans="1:7" ht="8.15" customHeight="1">
      <c r="A24" s="188"/>
      <c r="B24" s="188"/>
      <c r="C24" s="21"/>
      <c r="D24" s="21"/>
      <c r="E24" s="21"/>
      <c r="F24" s="21"/>
      <c r="G24" s="21"/>
    </row>
    <row r="25" spans="1:7" ht="15.5">
      <c r="A25" s="186" t="s">
        <v>93</v>
      </c>
      <c r="B25" s="186"/>
    </row>
    <row r="26" spans="1:7">
      <c r="A26" s="1094" t="s">
        <v>94</v>
      </c>
      <c r="B26" s="1094"/>
      <c r="C26" s="1093"/>
      <c r="D26" s="1093"/>
      <c r="E26" s="1093"/>
      <c r="F26" s="1093"/>
      <c r="G26" s="1093"/>
    </row>
    <row r="27" spans="1:7" ht="8.15" customHeight="1">
      <c r="A27" s="187"/>
      <c r="B27" s="187"/>
      <c r="C27" s="18"/>
      <c r="D27" s="18"/>
      <c r="E27" s="18"/>
      <c r="F27" s="18"/>
      <c r="G27" s="18"/>
    </row>
    <row r="28" spans="1:7" ht="12.75" customHeight="1">
      <c r="A28" s="1094" t="s">
        <v>705</v>
      </c>
      <c r="B28" s="1094"/>
      <c r="C28" s="1095"/>
      <c r="D28" s="1095"/>
      <c r="E28" s="1095"/>
      <c r="F28" s="1095"/>
      <c r="G28" s="1095"/>
    </row>
    <row r="29" spans="1:7" ht="8.15" customHeight="1">
      <c r="A29" s="347"/>
      <c r="B29" s="347"/>
      <c r="C29" s="346"/>
      <c r="D29" s="346"/>
      <c r="E29" s="346"/>
      <c r="F29" s="346"/>
      <c r="G29" s="346"/>
    </row>
    <row r="30" spans="1:7">
      <c r="A30" s="1094" t="s">
        <v>9</v>
      </c>
      <c r="B30" s="1094"/>
      <c r="C30" s="1093"/>
      <c r="D30" s="1093"/>
      <c r="E30" s="1093"/>
      <c r="F30" s="1093"/>
      <c r="G30" s="1093"/>
    </row>
    <row r="31" spans="1:7" ht="8.15" customHeight="1">
      <c r="A31" s="188"/>
      <c r="B31" s="188"/>
      <c r="C31" s="21"/>
      <c r="D31" s="21"/>
      <c r="E31" s="21"/>
      <c r="F31" s="21"/>
      <c r="G31" s="21"/>
    </row>
    <row r="32" spans="1:7" ht="15.5">
      <c r="A32" s="189" t="s">
        <v>95</v>
      </c>
      <c r="B32" s="189"/>
      <c r="C32" s="21"/>
      <c r="D32" s="21"/>
      <c r="E32" s="21"/>
      <c r="F32" s="21"/>
      <c r="G32" s="21"/>
    </row>
    <row r="33" spans="1:7">
      <c r="A33" s="188" t="s">
        <v>641</v>
      </c>
      <c r="B33" s="188"/>
      <c r="C33" s="21"/>
      <c r="D33" s="21"/>
      <c r="E33" s="21"/>
      <c r="F33" s="21"/>
      <c r="G33" s="21"/>
    </row>
    <row r="34" spans="1:7">
      <c r="A34" s="1093"/>
      <c r="B34" s="1093"/>
      <c r="C34" s="1093"/>
      <c r="D34" s="1093"/>
      <c r="E34" s="1093"/>
      <c r="F34" s="1093"/>
      <c r="G34" s="1093"/>
    </row>
    <row r="35" spans="1:7" ht="8.15" customHeight="1">
      <c r="A35" s="21"/>
      <c r="B35" s="21"/>
      <c r="C35" s="21"/>
      <c r="D35" s="21"/>
      <c r="E35" s="21"/>
      <c r="F35" s="21"/>
      <c r="G35" s="21"/>
    </row>
    <row r="36" spans="1:7" ht="15.5">
      <c r="A36" s="190" t="s">
        <v>96</v>
      </c>
      <c r="B36" s="190"/>
      <c r="C36" s="21"/>
      <c r="D36" s="21"/>
      <c r="E36" s="21"/>
      <c r="F36" s="21"/>
      <c r="G36" s="21"/>
    </row>
    <row r="37" spans="1:7" s="37" customFormat="1" ht="15" customHeight="1">
      <c r="A37" s="1104" t="s">
        <v>97</v>
      </c>
      <c r="B37" s="1104"/>
      <c r="C37" s="88"/>
      <c r="D37" s="1104" t="s">
        <v>98</v>
      </c>
      <c r="E37" s="1104"/>
      <c r="F37" s="1104"/>
      <c r="G37" s="88"/>
    </row>
    <row r="38" spans="1:7" s="37" customFormat="1" ht="8.15" customHeight="1">
      <c r="A38" s="184"/>
      <c r="B38" s="184"/>
      <c r="C38" s="182"/>
      <c r="D38" s="181"/>
      <c r="E38" s="181"/>
      <c r="F38" s="181"/>
      <c r="G38" s="182"/>
    </row>
    <row r="39" spans="1:7" s="37" customFormat="1" ht="15" customHeight="1">
      <c r="A39" s="1104" t="s">
        <v>97</v>
      </c>
      <c r="B39" s="1104"/>
      <c r="C39" s="88"/>
      <c r="D39" s="1104" t="s">
        <v>98</v>
      </c>
      <c r="E39" s="1104"/>
      <c r="F39" s="1104"/>
      <c r="G39" s="88"/>
    </row>
    <row r="40" spans="1:7" s="37" customFormat="1" ht="8.15" customHeight="1">
      <c r="A40" s="184"/>
      <c r="B40" s="184"/>
      <c r="C40" s="182"/>
      <c r="D40" s="181"/>
      <c r="E40" s="181"/>
      <c r="F40" s="181"/>
      <c r="G40" s="182"/>
    </row>
    <row r="41" spans="1:7" s="37" customFormat="1" ht="15" customHeight="1">
      <c r="A41" s="1104" t="s">
        <v>97</v>
      </c>
      <c r="B41" s="1104"/>
      <c r="C41" s="88"/>
      <c r="D41" s="1104" t="s">
        <v>98</v>
      </c>
      <c r="E41" s="1104"/>
      <c r="F41" s="1104"/>
      <c r="G41" s="88"/>
    </row>
    <row r="42" spans="1:7" s="37" customFormat="1" ht="8.15" customHeight="1">
      <c r="A42" s="179"/>
      <c r="B42" s="179"/>
      <c r="C42" s="179"/>
      <c r="D42" s="179"/>
      <c r="E42" s="179"/>
      <c r="F42" s="179"/>
      <c r="G42" s="179"/>
    </row>
    <row r="43" spans="1:7" ht="15.5">
      <c r="A43" s="190" t="s">
        <v>1158</v>
      </c>
      <c r="B43" s="190"/>
      <c r="C43" s="21"/>
      <c r="D43" s="21"/>
      <c r="E43" s="21"/>
      <c r="F43" s="21"/>
      <c r="G43" s="21"/>
    </row>
    <row r="44" spans="1:7" ht="39" customHeight="1">
      <c r="A44" s="1096" t="s">
        <v>100</v>
      </c>
      <c r="B44" s="1096"/>
      <c r="C44" s="1096"/>
      <c r="D44" s="1096"/>
      <c r="E44" s="1096"/>
      <c r="F44" s="1096"/>
      <c r="G44" s="1096"/>
    </row>
    <row r="45" spans="1:7" s="37" customFormat="1">
      <c r="A45" s="1097" t="s">
        <v>25</v>
      </c>
      <c r="B45" s="1097"/>
      <c r="C45" s="1093"/>
      <c r="D45" s="1093"/>
      <c r="E45" s="1093"/>
      <c r="F45" s="1093"/>
      <c r="G45" s="1093"/>
    </row>
    <row r="46" spans="1:7" s="37" customFormat="1" ht="8.15" customHeight="1">
      <c r="A46" s="183"/>
      <c r="B46" s="183"/>
      <c r="C46" s="178"/>
      <c r="D46" s="178"/>
      <c r="E46" s="178"/>
      <c r="F46" s="178"/>
      <c r="G46" s="178"/>
    </row>
    <row r="47" spans="1:7" s="37" customFormat="1">
      <c r="A47" s="1097" t="s">
        <v>26</v>
      </c>
      <c r="B47" s="1097"/>
      <c r="C47" s="1093"/>
      <c r="D47" s="1093"/>
      <c r="E47" s="1093"/>
      <c r="F47" s="1093"/>
      <c r="G47" s="1093"/>
    </row>
    <row r="48" spans="1:7" s="37" customFormat="1" ht="8.15" customHeight="1">
      <c r="A48" s="183"/>
      <c r="B48" s="183"/>
      <c r="C48" s="178"/>
      <c r="D48" s="178"/>
      <c r="E48" s="178"/>
      <c r="F48" s="178"/>
      <c r="G48" s="178"/>
    </row>
    <row r="49" spans="1:7" s="37" customFormat="1" ht="12.75" customHeight="1">
      <c r="A49" s="1097" t="s">
        <v>27</v>
      </c>
      <c r="B49" s="1097"/>
      <c r="C49" s="1093"/>
      <c r="D49" s="1093"/>
      <c r="E49" s="1093"/>
      <c r="F49" s="1093"/>
      <c r="G49" s="1093"/>
    </row>
    <row r="50" spans="1:7" s="37" customFormat="1" ht="8.15" customHeight="1">
      <c r="A50" s="183"/>
      <c r="B50" s="183"/>
      <c r="C50" s="178"/>
      <c r="D50" s="178"/>
      <c r="E50" s="178"/>
      <c r="F50" s="178"/>
      <c r="G50" s="178"/>
    </row>
    <row r="51" spans="1:7" s="37" customFormat="1">
      <c r="A51" s="1097" t="s">
        <v>215</v>
      </c>
      <c r="B51" s="1097"/>
      <c r="C51" s="1093"/>
      <c r="D51" s="1093"/>
      <c r="E51" s="1093"/>
      <c r="F51" s="1093"/>
      <c r="G51" s="1093"/>
    </row>
    <row r="52" spans="1:7" s="37" customFormat="1" ht="8.15" customHeight="1">
      <c r="A52" s="179"/>
      <c r="B52" s="179"/>
      <c r="C52" s="179"/>
      <c r="D52" s="179"/>
      <c r="E52" s="179"/>
      <c r="F52" s="179"/>
      <c r="G52" s="179"/>
    </row>
    <row r="53" spans="1:7" ht="15.5">
      <c r="A53" s="191" t="s">
        <v>101</v>
      </c>
      <c r="B53" s="191"/>
      <c r="C53" s="21"/>
      <c r="D53" s="21"/>
      <c r="E53" s="21"/>
      <c r="F53" s="21"/>
      <c r="G53" s="21"/>
    </row>
    <row r="54" spans="1:7" ht="38.25" customHeight="1">
      <c r="A54" s="1096" t="s">
        <v>936</v>
      </c>
      <c r="B54" s="1096"/>
      <c r="C54" s="1096"/>
      <c r="D54" s="1096"/>
      <c r="E54" s="1096"/>
      <c r="F54" s="1096"/>
      <c r="G54" s="1096"/>
    </row>
    <row r="55" spans="1:7">
      <c r="A55" s="625" t="s">
        <v>146</v>
      </c>
    </row>
    <row r="57" spans="1:7" s="37" customFormat="1" ht="34.5" customHeight="1">
      <c r="A57" s="479"/>
      <c r="B57" s="36"/>
      <c r="C57" s="480"/>
      <c r="D57" s="36"/>
      <c r="E57" s="479"/>
      <c r="F57" s="36"/>
      <c r="G57" s="480"/>
    </row>
    <row r="58" spans="1:7" s="22" customFormat="1" ht="21" customHeight="1">
      <c r="A58" s="22" t="s">
        <v>104</v>
      </c>
      <c r="C58" s="22" t="s">
        <v>105</v>
      </c>
      <c r="E58" s="22" t="s">
        <v>29</v>
      </c>
      <c r="G58" s="22" t="s">
        <v>106</v>
      </c>
    </row>
    <row r="59" spans="1:7" ht="8.15" customHeight="1">
      <c r="A59" s="21"/>
      <c r="B59" s="21"/>
      <c r="C59" s="21"/>
      <c r="D59" s="21"/>
      <c r="E59" s="21"/>
      <c r="F59" s="21"/>
      <c r="G59" s="21"/>
    </row>
    <row r="60" spans="1:7">
      <c r="A60" s="625" t="s">
        <v>661</v>
      </c>
    </row>
    <row r="62" spans="1:7" s="37" customFormat="1" ht="34.5" customHeight="1">
      <c r="A62" s="479"/>
      <c r="B62" s="36"/>
      <c r="C62" s="480"/>
      <c r="D62" s="36"/>
      <c r="E62" s="479"/>
      <c r="F62" s="36"/>
      <c r="G62" s="480"/>
    </row>
    <row r="63" spans="1:7" s="22" customFormat="1" ht="21" customHeight="1">
      <c r="A63" s="22" t="s">
        <v>104</v>
      </c>
      <c r="C63" s="22" t="s">
        <v>105</v>
      </c>
      <c r="E63" s="22" t="s">
        <v>29</v>
      </c>
      <c r="G63" s="22" t="s">
        <v>106</v>
      </c>
    </row>
    <row r="64" spans="1:7" ht="8.15" customHeight="1">
      <c r="A64" s="21"/>
      <c r="B64" s="21"/>
      <c r="C64" s="21"/>
      <c r="D64" s="21"/>
      <c r="E64" s="21"/>
      <c r="F64" s="21"/>
      <c r="G64" s="21"/>
    </row>
    <row r="65" spans="1:7">
      <c r="A65" s="625" t="s">
        <v>663</v>
      </c>
    </row>
    <row r="67" spans="1:7" s="37" customFormat="1" ht="34.5" customHeight="1">
      <c r="A67" s="479"/>
      <c r="B67" s="36"/>
      <c r="C67" s="480"/>
      <c r="D67" s="36"/>
      <c r="E67" s="479"/>
      <c r="F67" s="36"/>
      <c r="G67" s="480"/>
    </row>
    <row r="68" spans="1:7" s="22" customFormat="1" ht="21" customHeight="1">
      <c r="A68" s="22" t="s">
        <v>104</v>
      </c>
      <c r="C68" s="22" t="s">
        <v>105</v>
      </c>
      <c r="E68" s="22" t="s">
        <v>29</v>
      </c>
      <c r="G68" s="22" t="s">
        <v>106</v>
      </c>
    </row>
    <row r="69" spans="1:7" ht="8.15" customHeight="1">
      <c r="A69" s="21"/>
      <c r="B69" s="21"/>
      <c r="C69" s="21"/>
      <c r="D69" s="21"/>
      <c r="E69" s="21"/>
      <c r="F69" s="21"/>
      <c r="G69" s="21"/>
    </row>
    <row r="70" spans="1:7">
      <c r="A70" s="625" t="s">
        <v>662</v>
      </c>
    </row>
    <row r="72" spans="1:7" s="37" customFormat="1" ht="34.5" customHeight="1">
      <c r="A72" s="479"/>
      <c r="B72" s="36"/>
      <c r="C72" s="480"/>
      <c r="D72" s="36"/>
      <c r="E72" s="479"/>
      <c r="F72" s="36"/>
      <c r="G72" s="480"/>
    </row>
    <row r="73" spans="1:7" s="22" customFormat="1" ht="21" customHeight="1">
      <c r="A73" s="22" t="s">
        <v>104</v>
      </c>
      <c r="C73" s="22" t="s">
        <v>105</v>
      </c>
      <c r="E73" s="22" t="s">
        <v>29</v>
      </c>
      <c r="G73" s="22" t="s">
        <v>106</v>
      </c>
    </row>
    <row r="74" spans="1:7" ht="8.15" customHeight="1">
      <c r="A74" s="21"/>
      <c r="B74" s="21"/>
      <c r="C74" s="21"/>
      <c r="D74" s="21"/>
      <c r="E74" s="21"/>
      <c r="F74" s="21"/>
      <c r="G74" s="21"/>
    </row>
  </sheetData>
  <sheetProtection formatRows="0" insertRows="0" selectLockedCells="1"/>
  <mergeCells count="44">
    <mergeCell ref="A1:G1"/>
    <mergeCell ref="A3:G3"/>
    <mergeCell ref="A34:G34"/>
    <mergeCell ref="A41:B41"/>
    <mergeCell ref="D37:F37"/>
    <mergeCell ref="D39:F39"/>
    <mergeCell ref="D41:F41"/>
    <mergeCell ref="C26:G26"/>
    <mergeCell ref="C30:G30"/>
    <mergeCell ref="A26:B26"/>
    <mergeCell ref="A30:B30"/>
    <mergeCell ref="A37:B37"/>
    <mergeCell ref="A39:B39"/>
    <mergeCell ref="D6:F6"/>
    <mergeCell ref="D12:F12"/>
    <mergeCell ref="D16:F16"/>
    <mergeCell ref="D20:F20"/>
    <mergeCell ref="C18:G18"/>
    <mergeCell ref="A6:B6"/>
    <mergeCell ref="A12:B12"/>
    <mergeCell ref="A16:B16"/>
    <mergeCell ref="A18:B18"/>
    <mergeCell ref="A20:B20"/>
    <mergeCell ref="A13:B13"/>
    <mergeCell ref="D13:F13"/>
    <mergeCell ref="A14:B14"/>
    <mergeCell ref="D14:F14"/>
    <mergeCell ref="D10:F10"/>
    <mergeCell ref="A8:C8"/>
    <mergeCell ref="D8:F8"/>
    <mergeCell ref="C45:G45"/>
    <mergeCell ref="C47:G47"/>
    <mergeCell ref="C51:G51"/>
    <mergeCell ref="A54:G54"/>
    <mergeCell ref="A45:B45"/>
    <mergeCell ref="A47:B47"/>
    <mergeCell ref="A51:B51"/>
    <mergeCell ref="A49:B49"/>
    <mergeCell ref="C49:G49"/>
    <mergeCell ref="A23:G23"/>
    <mergeCell ref="A22:G22"/>
    <mergeCell ref="A28:B28"/>
    <mergeCell ref="C28:G28"/>
    <mergeCell ref="A44:G44"/>
  </mergeCells>
  <printOptions horizontalCentered="1"/>
  <pageMargins left="0.7" right="0.7" top="0.75" bottom="0.75" header="0.3" footer="0.3"/>
  <pageSetup scale="90" orientation="portrait" r:id="rId1"/>
  <headerFooter>
    <oddFooter>&amp;L&amp;9&amp;F&amp;C&amp;9Page &amp;P of &amp;N&amp;R&amp;9&amp;A</oddFooter>
  </headerFooter>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8">
    <tabColor rgb="FFFF0000"/>
  </sheetPr>
  <dimension ref="A1:M36"/>
  <sheetViews>
    <sheetView topLeftCell="A11" workbookViewId="0">
      <selection activeCell="A12" sqref="A12:G12"/>
    </sheetView>
  </sheetViews>
  <sheetFormatPr defaultColWidth="9.1796875" defaultRowHeight="14.5"/>
  <cols>
    <col min="1" max="1" width="4.54296875" style="111" bestFit="1" customWidth="1"/>
    <col min="2" max="5" width="9.54296875" style="111" customWidth="1"/>
    <col min="6" max="6" width="4.7265625" style="155" customWidth="1"/>
    <col min="7" max="10" width="9.54296875" style="111" customWidth="1"/>
    <col min="11" max="11" width="8.453125" style="111" bestFit="1" customWidth="1"/>
    <col min="12" max="12" width="8.453125" style="111" customWidth="1"/>
    <col min="13" max="13" width="8.453125" style="111" bestFit="1" customWidth="1"/>
    <col min="14" max="16384" width="9.1796875" style="111"/>
  </cols>
  <sheetData>
    <row r="1" spans="1:13">
      <c r="H1" s="111" t="s">
        <v>187</v>
      </c>
      <c r="L1" s="156"/>
      <c r="M1" s="157"/>
    </row>
    <row r="2" spans="1:13">
      <c r="H2" s="111" t="s">
        <v>188</v>
      </c>
      <c r="L2" s="156"/>
      <c r="M2" s="158"/>
    </row>
    <row r="3" spans="1:13">
      <c r="H3" s="111" t="s">
        <v>189</v>
      </c>
      <c r="L3" s="156"/>
      <c r="M3" s="159"/>
    </row>
    <row r="4" spans="1:13" ht="21">
      <c r="M4" s="160" t="s">
        <v>190</v>
      </c>
    </row>
    <row r="6" spans="1:13">
      <c r="A6" s="1105" t="s">
        <v>191</v>
      </c>
      <c r="B6" s="1105"/>
      <c r="C6" s="1105"/>
      <c r="D6" s="1105"/>
      <c r="E6" s="1106"/>
      <c r="F6" s="1107" t="s">
        <v>192</v>
      </c>
      <c r="G6" s="1105"/>
      <c r="H6" s="1105"/>
      <c r="I6" s="1106"/>
      <c r="J6" s="1108" t="s">
        <v>193</v>
      </c>
      <c r="K6" s="1108"/>
      <c r="L6" s="1108" t="s">
        <v>194</v>
      </c>
      <c r="M6" s="1107"/>
    </row>
    <row r="7" spans="1:13" ht="24" customHeight="1">
      <c r="A7" s="1109">
        <f>'3.0 PAL 128'!G9</f>
        <v>0</v>
      </c>
      <c r="B7" s="1110"/>
      <c r="C7" s="1110"/>
      <c r="D7" s="1110"/>
      <c r="E7" s="1111"/>
      <c r="F7" s="1112"/>
      <c r="G7" s="1113"/>
      <c r="H7" s="1113"/>
      <c r="I7" s="1114"/>
      <c r="J7" s="1115"/>
      <c r="K7" s="1115"/>
      <c r="L7" s="1115"/>
      <c r="M7" s="1112"/>
    </row>
    <row r="8" spans="1:13" s="161" customFormat="1" ht="12">
      <c r="A8" s="1105" t="s">
        <v>195</v>
      </c>
      <c r="B8" s="1105"/>
      <c r="C8" s="1105"/>
      <c r="D8" s="1105"/>
      <c r="E8" s="1106"/>
      <c r="F8" s="1107" t="s">
        <v>196</v>
      </c>
      <c r="G8" s="1105"/>
      <c r="H8" s="1105"/>
      <c r="I8" s="1106"/>
      <c r="J8" s="1107" t="s">
        <v>197</v>
      </c>
      <c r="K8" s="1105"/>
      <c r="L8" s="1105"/>
      <c r="M8" s="1105"/>
    </row>
    <row r="9" spans="1:13" ht="24" customHeight="1">
      <c r="A9" s="1113"/>
      <c r="B9" s="1113"/>
      <c r="C9" s="1113"/>
      <c r="D9" s="1113"/>
      <c r="E9" s="1114"/>
      <c r="F9" s="1112"/>
      <c r="G9" s="1113"/>
      <c r="H9" s="1113"/>
      <c r="I9" s="1114"/>
      <c r="J9" s="1112"/>
      <c r="K9" s="1113"/>
      <c r="L9" s="1113"/>
      <c r="M9" s="1113"/>
    </row>
    <row r="10" spans="1:13">
      <c r="A10" s="1116" t="s">
        <v>198</v>
      </c>
      <c r="B10" s="1116"/>
      <c r="C10" s="1116"/>
      <c r="D10" s="1116"/>
      <c r="E10" s="1116"/>
      <c r="F10" s="1116"/>
      <c r="G10" s="1117"/>
      <c r="H10" s="1118" t="s">
        <v>199</v>
      </c>
      <c r="I10" s="1116"/>
      <c r="J10" s="1116"/>
      <c r="K10" s="1116"/>
      <c r="L10" s="1116"/>
      <c r="M10" s="1116"/>
    </row>
    <row r="11" spans="1:13" s="162" customFormat="1" ht="24" customHeight="1">
      <c r="A11" s="1119"/>
      <c r="B11" s="1119"/>
      <c r="C11" s="1119"/>
      <c r="D11" s="1119"/>
      <c r="E11" s="1119"/>
      <c r="F11" s="1119"/>
      <c r="G11" s="1120"/>
      <c r="H11" s="1121"/>
      <c r="I11" s="1119"/>
      <c r="J11" s="1119"/>
      <c r="K11" s="1119"/>
      <c r="L11" s="1119"/>
      <c r="M11" s="1119"/>
    </row>
    <row r="12" spans="1:13" s="162" customFormat="1" ht="24" customHeight="1">
      <c r="A12" s="1119"/>
      <c r="B12" s="1119"/>
      <c r="C12" s="1119"/>
      <c r="D12" s="1119"/>
      <c r="E12" s="1119"/>
      <c r="F12" s="1119"/>
      <c r="G12" s="1120"/>
      <c r="H12" s="1121"/>
      <c r="I12" s="1119"/>
      <c r="J12" s="1119"/>
      <c r="K12" s="1119"/>
      <c r="L12" s="1119"/>
      <c r="M12" s="1119"/>
    </row>
    <row r="13" spans="1:13">
      <c r="A13" s="1122" t="s">
        <v>200</v>
      </c>
      <c r="B13" s="1122"/>
      <c r="C13" s="1122"/>
      <c r="D13" s="1122"/>
      <c r="E13" s="1122"/>
      <c r="F13" s="1122"/>
      <c r="G13" s="1123"/>
      <c r="H13" s="1124"/>
      <c r="I13" s="1125"/>
      <c r="J13" s="1125"/>
      <c r="K13" s="1125"/>
      <c r="L13" s="1125"/>
      <c r="M13" s="1125"/>
    </row>
    <row r="14" spans="1:13" s="162" customFormat="1" ht="24" customHeight="1">
      <c r="A14" s="1119"/>
      <c r="B14" s="1119"/>
      <c r="C14" s="1119"/>
      <c r="D14" s="1119"/>
      <c r="E14" s="1119"/>
      <c r="F14" s="1119"/>
      <c r="G14" s="1120"/>
      <c r="H14" s="1121"/>
      <c r="I14" s="1119"/>
      <c r="J14" s="1119"/>
      <c r="K14" s="1119"/>
      <c r="L14" s="1119"/>
      <c r="M14" s="1119"/>
    </row>
    <row r="15" spans="1:13" s="162" customFormat="1" ht="24" customHeight="1">
      <c r="A15" s="1119"/>
      <c r="B15" s="1119"/>
      <c r="C15" s="1119"/>
      <c r="D15" s="1119"/>
      <c r="E15" s="1119"/>
      <c r="F15" s="1119"/>
      <c r="G15" s="1120"/>
      <c r="H15" s="1121"/>
      <c r="I15" s="1119"/>
      <c r="J15" s="1119"/>
      <c r="K15" s="1119"/>
      <c r="L15" s="1119"/>
      <c r="M15" s="1119"/>
    </row>
    <row r="16" spans="1:13" s="162" customFormat="1" ht="24" customHeight="1" thickBot="1">
      <c r="A16" s="1127"/>
      <c r="B16" s="1127"/>
      <c r="C16" s="1127"/>
      <c r="D16" s="1127"/>
      <c r="E16" s="1127"/>
      <c r="F16" s="1127"/>
      <c r="G16" s="1128"/>
      <c r="H16" s="1129"/>
      <c r="I16" s="1127"/>
      <c r="J16" s="1127"/>
      <c r="K16" s="1127"/>
      <c r="L16" s="1127"/>
      <c r="M16" s="1127"/>
    </row>
    <row r="17" spans="1:13" s="163" customFormat="1" ht="24.5" thickTop="1">
      <c r="A17" s="170" t="s">
        <v>201</v>
      </c>
      <c r="B17" s="171" t="s">
        <v>202</v>
      </c>
      <c r="C17" s="171" t="s">
        <v>203</v>
      </c>
      <c r="D17" s="1130" t="s">
        <v>204</v>
      </c>
      <c r="E17" s="1131"/>
      <c r="F17" s="170" t="s">
        <v>205</v>
      </c>
      <c r="G17" s="1132" t="s">
        <v>108</v>
      </c>
      <c r="H17" s="1132"/>
      <c r="I17" s="1132"/>
      <c r="J17" s="171" t="s">
        <v>206</v>
      </c>
      <c r="K17" s="171" t="s">
        <v>207</v>
      </c>
      <c r="L17" s="171" t="s">
        <v>208</v>
      </c>
      <c r="M17" s="172" t="s">
        <v>209</v>
      </c>
    </row>
    <row r="18" spans="1:13" s="162" customFormat="1" ht="24" customHeight="1">
      <c r="A18" s="164"/>
      <c r="B18" s="165"/>
      <c r="C18" s="165"/>
      <c r="D18" s="1133">
        <f>'3.0 PAL 128'!J10</f>
        <v>0</v>
      </c>
      <c r="E18" s="1134"/>
      <c r="F18" s="180">
        <f>'3.0 PAL 128'!D9</f>
        <v>0</v>
      </c>
      <c r="G18" s="1135">
        <f>'3.0 PAL 128'!J8</f>
        <v>0</v>
      </c>
      <c r="H18" s="1136"/>
      <c r="I18" s="1136"/>
      <c r="J18" s="165"/>
      <c r="K18" s="165"/>
      <c r="L18" s="165"/>
      <c r="M18" s="166"/>
    </row>
    <row r="19" spans="1:13" s="162" customFormat="1" ht="24" customHeight="1">
      <c r="A19" s="164"/>
      <c r="B19" s="165"/>
      <c r="C19" s="165"/>
      <c r="D19" s="1137"/>
      <c r="E19" s="1138"/>
      <c r="F19" s="167"/>
      <c r="G19" s="1139"/>
      <c r="H19" s="1139"/>
      <c r="I19" s="1139"/>
      <c r="J19" s="165"/>
      <c r="K19" s="165"/>
      <c r="L19" s="165"/>
      <c r="M19" s="166"/>
    </row>
    <row r="20" spans="1:13" s="162" customFormat="1" ht="24" customHeight="1">
      <c r="A20" s="164"/>
      <c r="B20" s="165"/>
      <c r="C20" s="165"/>
      <c r="D20" s="1137"/>
      <c r="E20" s="1138"/>
      <c r="F20" s="167"/>
      <c r="G20" s="1139"/>
      <c r="H20" s="1139"/>
      <c r="I20" s="1139"/>
      <c r="J20" s="165"/>
      <c r="K20" s="165"/>
      <c r="L20" s="165"/>
      <c r="M20" s="166"/>
    </row>
    <row r="21" spans="1:13" s="162" customFormat="1" ht="24" customHeight="1">
      <c r="A21" s="164"/>
      <c r="B21" s="165"/>
      <c r="C21" s="165"/>
      <c r="D21" s="168"/>
      <c r="E21" s="173"/>
      <c r="F21" s="174" t="s">
        <v>23</v>
      </c>
      <c r="G21" s="1126">
        <f>'3.0 PAL 128'!J17</f>
        <v>0</v>
      </c>
      <c r="H21" s="1126"/>
      <c r="I21" s="1126"/>
      <c r="J21" s="165"/>
      <c r="K21" s="165"/>
      <c r="L21" s="165"/>
      <c r="M21" s="166"/>
    </row>
    <row r="22" spans="1:13" s="162" customFormat="1" ht="31.5" customHeight="1">
      <c r="A22" s="164"/>
      <c r="B22" s="165"/>
      <c r="C22" s="165"/>
      <c r="D22" s="168"/>
      <c r="E22" s="175"/>
      <c r="F22" s="174" t="s">
        <v>210</v>
      </c>
      <c r="G22" s="1126">
        <f>'3.0 PAL 128'!J18</f>
        <v>0</v>
      </c>
      <c r="H22" s="1126"/>
      <c r="I22" s="1126"/>
      <c r="J22" s="165"/>
      <c r="K22" s="165"/>
      <c r="L22" s="165"/>
      <c r="M22" s="166"/>
    </row>
    <row r="23" spans="1:13" s="162" customFormat="1" ht="24" customHeight="1">
      <c r="A23" s="164"/>
      <c r="B23" s="165"/>
      <c r="C23" s="165"/>
      <c r="D23" s="1137"/>
      <c r="E23" s="1138"/>
      <c r="F23" s="167"/>
      <c r="G23" s="1139"/>
      <c r="H23" s="1139"/>
      <c r="I23" s="1139"/>
      <c r="J23" s="165"/>
      <c r="K23" s="165"/>
      <c r="L23" s="165"/>
      <c r="M23" s="166"/>
    </row>
    <row r="24" spans="1:13" s="162" customFormat="1" ht="24" customHeight="1">
      <c r="A24" s="164"/>
      <c r="B24" s="165"/>
      <c r="C24" s="165"/>
      <c r="D24" s="1137"/>
      <c r="E24" s="1138"/>
      <c r="F24" s="167"/>
      <c r="G24" s="1139"/>
      <c r="H24" s="1139"/>
      <c r="I24" s="1139"/>
      <c r="J24" s="165"/>
      <c r="K24" s="165"/>
      <c r="L24" s="165"/>
      <c r="M24" s="166"/>
    </row>
    <row r="25" spans="1:13" s="162" customFormat="1" ht="24" customHeight="1">
      <c r="A25" s="164"/>
      <c r="B25" s="165"/>
      <c r="C25" s="165"/>
      <c r="D25" s="1137"/>
      <c r="E25" s="1138"/>
      <c r="F25" s="167"/>
      <c r="G25" s="1139"/>
      <c r="H25" s="1139"/>
      <c r="I25" s="1139"/>
      <c r="J25" s="165"/>
      <c r="K25" s="165"/>
      <c r="L25" s="165"/>
      <c r="M25" s="166"/>
    </row>
    <row r="26" spans="1:13" s="162" customFormat="1" ht="24" customHeight="1">
      <c r="A26" s="164"/>
      <c r="B26" s="165"/>
      <c r="C26" s="165"/>
      <c r="D26" s="1137"/>
      <c r="E26" s="1138"/>
      <c r="F26" s="167"/>
      <c r="G26" s="1139"/>
      <c r="H26" s="1139"/>
      <c r="I26" s="1139"/>
      <c r="J26" s="165"/>
      <c r="K26" s="165"/>
      <c r="L26" s="165"/>
      <c r="M26" s="166"/>
    </row>
    <row r="27" spans="1:13" s="162" customFormat="1" ht="24" customHeight="1">
      <c r="A27" s="164"/>
      <c r="B27" s="165"/>
      <c r="C27" s="165"/>
      <c r="D27" s="1137"/>
      <c r="E27" s="1138"/>
      <c r="F27" s="167"/>
      <c r="G27" s="1139"/>
      <c r="H27" s="1139"/>
      <c r="I27" s="1139"/>
      <c r="J27" s="165"/>
      <c r="K27" s="165"/>
      <c r="L27" s="165"/>
      <c r="M27" s="166"/>
    </row>
    <row r="28" spans="1:13" s="162" customFormat="1" ht="24" customHeight="1">
      <c r="A28" s="164"/>
      <c r="B28" s="165"/>
      <c r="C28" s="165"/>
      <c r="D28" s="1137"/>
      <c r="E28" s="1138"/>
      <c r="F28" s="167"/>
      <c r="G28" s="1139"/>
      <c r="H28" s="1139"/>
      <c r="I28" s="1139"/>
      <c r="J28" s="165"/>
      <c r="K28" s="165"/>
      <c r="L28" s="165"/>
      <c r="M28" s="166"/>
    </row>
    <row r="29" spans="1:13" s="162" customFormat="1" ht="24" customHeight="1">
      <c r="A29" s="164"/>
      <c r="B29" s="165"/>
      <c r="C29" s="165"/>
      <c r="D29" s="1137"/>
      <c r="E29" s="1138"/>
      <c r="F29" s="167"/>
      <c r="G29" s="1139"/>
      <c r="H29" s="1139"/>
      <c r="I29" s="1139"/>
      <c r="J29" s="165"/>
      <c r="K29" s="165"/>
      <c r="L29" s="165"/>
      <c r="M29" s="166"/>
    </row>
    <row r="30" spans="1:13" s="162" customFormat="1" ht="24" customHeight="1">
      <c r="A30" s="164"/>
      <c r="B30" s="165"/>
      <c r="C30" s="165"/>
      <c r="D30" s="1137"/>
      <c r="E30" s="1138"/>
      <c r="F30" s="167"/>
      <c r="G30" s="1139"/>
      <c r="H30" s="1139"/>
      <c r="I30" s="1139"/>
      <c r="J30" s="165"/>
      <c r="K30" s="165"/>
      <c r="L30" s="165"/>
      <c r="M30" s="166"/>
    </row>
    <row r="31" spans="1:13" s="162" customFormat="1" ht="24" customHeight="1">
      <c r="A31" s="164"/>
      <c r="B31" s="165"/>
      <c r="C31" s="165"/>
      <c r="D31" s="1137"/>
      <c r="E31" s="1138"/>
      <c r="F31" s="167"/>
      <c r="G31" s="1139"/>
      <c r="H31" s="1139"/>
      <c r="I31" s="1139"/>
      <c r="J31" s="165"/>
      <c r="K31" s="165"/>
      <c r="L31" s="165"/>
      <c r="M31" s="166"/>
    </row>
    <row r="32" spans="1:13" s="162" customFormat="1" ht="24" customHeight="1">
      <c r="A32" s="164"/>
      <c r="B32" s="165"/>
      <c r="C32" s="165"/>
      <c r="D32" s="1137"/>
      <c r="E32" s="1138"/>
      <c r="F32" s="167"/>
      <c r="G32" s="1139"/>
      <c r="H32" s="1139"/>
      <c r="I32" s="1139"/>
      <c r="J32" s="165"/>
      <c r="K32" s="165"/>
      <c r="L32" s="165"/>
      <c r="M32" s="166"/>
    </row>
    <row r="33" spans="1:13" s="162" customFormat="1" ht="24" customHeight="1">
      <c r="A33" s="164"/>
      <c r="B33" s="165"/>
      <c r="C33" s="165"/>
      <c r="D33" s="1137"/>
      <c r="E33" s="1138"/>
      <c r="F33" s="167"/>
      <c r="G33" s="1139"/>
      <c r="H33" s="1139"/>
      <c r="I33" s="1139"/>
      <c r="J33" s="165"/>
      <c r="K33" s="165"/>
      <c r="L33" s="165"/>
      <c r="M33" s="166"/>
    </row>
    <row r="34" spans="1:13" ht="21">
      <c r="B34" s="176" t="str">
        <f>M4</f>
        <v>Next ##</v>
      </c>
      <c r="K34" s="111" t="s">
        <v>211</v>
      </c>
      <c r="M34" s="177"/>
    </row>
    <row r="35" spans="1:13" ht="24" customHeight="1">
      <c r="K35" s="111" t="s">
        <v>212</v>
      </c>
      <c r="M35" s="169"/>
    </row>
    <row r="36" spans="1:13" ht="24" customHeight="1">
      <c r="K36" s="111" t="s">
        <v>213</v>
      </c>
      <c r="M36" s="169"/>
    </row>
  </sheetData>
  <sheetProtection formatRows="0" insertRows="0" deleteRows="0" selectLockedCells="1"/>
  <mergeCells count="60">
    <mergeCell ref="D32:E32"/>
    <mergeCell ref="G32:I32"/>
    <mergeCell ref="D33:E33"/>
    <mergeCell ref="G33:I33"/>
    <mergeCell ref="D29:E29"/>
    <mergeCell ref="G29:I29"/>
    <mergeCell ref="D30:E30"/>
    <mergeCell ref="G30:I30"/>
    <mergeCell ref="D31:E31"/>
    <mergeCell ref="G31:I31"/>
    <mergeCell ref="D26:E26"/>
    <mergeCell ref="G26:I26"/>
    <mergeCell ref="D27:E27"/>
    <mergeCell ref="G27:I27"/>
    <mergeCell ref="D28:E28"/>
    <mergeCell ref="G28:I28"/>
    <mergeCell ref="D23:E23"/>
    <mergeCell ref="G23:I23"/>
    <mergeCell ref="D24:E24"/>
    <mergeCell ref="G24:I24"/>
    <mergeCell ref="D25:E25"/>
    <mergeCell ref="G25:I25"/>
    <mergeCell ref="G22:I22"/>
    <mergeCell ref="A16:G16"/>
    <mergeCell ref="H16:M16"/>
    <mergeCell ref="D17:E17"/>
    <mergeCell ref="G17:I17"/>
    <mergeCell ref="D18:E18"/>
    <mergeCell ref="G18:I18"/>
    <mergeCell ref="D19:E19"/>
    <mergeCell ref="G19:I19"/>
    <mergeCell ref="D20:E20"/>
    <mergeCell ref="G20:I20"/>
    <mergeCell ref="G21:I21"/>
    <mergeCell ref="A13:G13"/>
    <mergeCell ref="H13:M13"/>
    <mergeCell ref="A14:G14"/>
    <mergeCell ref="H14:M14"/>
    <mergeCell ref="A15:G15"/>
    <mergeCell ref="H15:M15"/>
    <mergeCell ref="A10:G10"/>
    <mergeCell ref="H10:M10"/>
    <mergeCell ref="A11:G11"/>
    <mergeCell ref="H11:M11"/>
    <mergeCell ref="A12:G12"/>
    <mergeCell ref="H12:M12"/>
    <mergeCell ref="A8:E8"/>
    <mergeCell ref="F8:I8"/>
    <mergeCell ref="J8:M8"/>
    <mergeCell ref="A9:E9"/>
    <mergeCell ref="F9:I9"/>
    <mergeCell ref="J9:M9"/>
    <mergeCell ref="A6:E6"/>
    <mergeCell ref="F6:I6"/>
    <mergeCell ref="J6:K6"/>
    <mergeCell ref="L6:M6"/>
    <mergeCell ref="A7:E7"/>
    <mergeCell ref="F7:I7"/>
    <mergeCell ref="J7:K7"/>
    <mergeCell ref="L7:M7"/>
  </mergeCells>
  <printOptions horizontalCentered="1"/>
  <pageMargins left="0.7" right="0.7" top="0.75" bottom="0.75" header="0.3" footer="0.3"/>
  <pageSetup scale="80" orientation="portrait" r:id="rId1"/>
  <headerFooter>
    <oddHeader>&amp;R&amp;8Form No 7.2.1-7
Rev B
Date:  9-20-02</oddHeader>
    <oddFooter>&amp;L&amp;9&amp;F&amp;C&amp;9Page &amp;P of &amp;N&amp;R&amp;9&amp;A</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1 6 " ? > < D a t a M a s h u p   x m l n s = " h t t p : / / s c h e m a s . m i c r o s o f t . c o m / D a t a M a s h u p " > A A A A A B Q D A A B Q S w M E F A A C A A g A w V j 2 W u 4 v n K m k A A A A 9 g A A A B I A H A B D b 2 5 m a W c v U G F j a 2 F n Z S 5 4 b W w g o h g A K K A U A A A A A A A A A A A A A A A A A A A A A A A A A A A A h Y 9 N D o I w G E S v Q r q n P 2 D U k I + y c C u J C d G 4 b W q F R i i G F s v d X H g k r y B G U X c u 5 8 1 b z N y v N 8 i G p g 4 u q r O 6 N S l i m K J A G d k e t C l T 1 L t j u E Q Z h 4 2 Q J 1 G q Y J S N T Q Z 7 S F H l 3 D k h x H u P f Y z b r i Q R p Y z s 8 3 U h K 9 U I 9 J H 1 f z n U x j p h p E I c d q 8 x P M J s F m O 2 m G M K Z I K Q a / M V o n H v s / 2 B s O p r 1 3 e K K x N u C y B T B P L + w B 9 Q S w M E F A A C A A g A w V j 2 W g / 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M F Y 9 l o o i k e 4 D g A A A B E A A A A T A B w A R m 9 y b X V s Y X M v U 2 V j d G l v b j E u b S C i G A A o o B Q A A A A A A A A A A A A A A A A A A A A A A A A A A A A r T k 0 u y c z P U w i G 0 I b W A F B L A Q I t A B Q A A g A I A M F Y 9 l r u L 5 y p p A A A A P Y A A A A S A A A A A A A A A A A A A A A A A A A A A A B D b 2 5 m a W c v U G F j a 2 F n Z S 5 4 b W x Q S w E C L Q A U A A I A C A D B W P Z a D 8 r p q 6 Q A A A D p A A A A E w A A A A A A A A A A A A A A A A D w A A A A W 0 N v b n R l b n R f V H l w Z X N d L n h t b F B L A Q I t A B Q A A g A I A M F Y 9 l o o i k e 4 D g A A A B E A A A A T A A A A A A A A A A A A A A A A A O E B A A B G b 3 J t d W x h c y 9 T Z W N 0 a W 9 u M S 5 t U E s F B g A A A A A D A A M A w g A A A D w C 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p c B A A A A A A A A d Q E 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N o A A A A B A A A A 0 I y d 3 w E V 0 R G M e g D A T 8 K X 6 w E A A A D C w o T L K n 3 O T a + P u H W h t K c v A A A A A A I A A A A A A A N m A A D A A A A A E A A A A K + Z C O E x i v P x 7 b W 5 W 2 6 r F m 0 A A A A A B I A A A K A A A A A Q A A A A u Z S N U l U a 7 T y l u p f P W T L d E l A A A A D 4 f K 3 5 5 E o 1 5 s a R U p k 1 g s X i K p H 3 G u a P 0 b w H r 0 i V R m C m Y A f o g o o U L M S T x o R 2 D D V / D P J a 0 + H 6 K 1 2 + N M r J T D o I W 3 q / E L o Q Z R Q 0 M Z m y 6 3 o Z 8 s 3 b x B Q A A A C b + v d 5 u R U G 6 1 F e l 8 C s e n X 6 n y 6 2 7 A = = < / D a t a M a s h u p > 
</file>

<file path=customXml/item3.xml><?xml version="1.0" encoding="utf-8"?>
<ct:contentTypeSchema xmlns:ct="http://schemas.microsoft.com/office/2006/metadata/contentType" xmlns:ma="http://schemas.microsoft.com/office/2006/metadata/properties/metaAttributes" ct:_="" ma:_="" ma:contentTypeName="Document" ma:contentTypeID="0x0101006904B35132E1E848B86E367AA6822E7B" ma:contentTypeVersion="32" ma:contentTypeDescription="Create a new document." ma:contentTypeScope="" ma:versionID="44d3efa5543c60c7a1b622f1a8c5c91b">
  <xsd:schema xmlns:xsd="http://www.w3.org/2001/XMLSchema" xmlns:xs="http://www.w3.org/2001/XMLSchema" xmlns:p="http://schemas.microsoft.com/office/2006/metadata/properties" xmlns:ns2="ad4506a8-2b01-4017-a84a-b8d82c94cd66" xmlns:ns3="f95e394f-315f-41bf-9cf0-fd0e72c32d6f" targetNamespace="http://schemas.microsoft.com/office/2006/metadata/properties" ma:root="true" ma:fieldsID="9ad1f8c6800a0434979cf213c8a363be" ns2:_="" ns3:_="">
    <xsd:import namespace="ad4506a8-2b01-4017-a84a-b8d82c94cd66"/>
    <xsd:import namespace="f95e394f-315f-41bf-9cf0-fd0e72c32d6f"/>
    <xsd:element name="properties">
      <xsd:complexType>
        <xsd:sequence>
          <xsd:element name="documentManagement">
            <xsd:complexType>
              <xsd:all>
                <xsd:element ref="ns2:Number"/>
                <xsd:element ref="ns2:Share_x0020_Point_x0020_Form" minOccurs="0"/>
                <xsd:element ref="ns2:Revision" minOccurs="0"/>
                <xsd:element ref="ns2:Information_x0020_Type"/>
                <xsd:element ref="ns2:Organization"/>
                <xsd:element ref="ns2:Old_x0020_Number" minOccurs="0"/>
                <xsd:element ref="ns2:Status"/>
                <xsd:element ref="ns2:LinkFixer_Modified" minOccurs="0"/>
                <xsd:element ref="ns2:LinkFixer_Modified_By" minOccurs="0"/>
                <xsd:element ref="ns2:LinkFixer_Comment" minOccurs="0"/>
                <xsd:element ref="ns2:Owner" minOccurs="0"/>
                <xsd:element ref="ns2:SPSDescription" minOccurs="0"/>
                <xsd:element ref="ns2:MediaServiceMetadata" minOccurs="0"/>
                <xsd:element ref="ns2:MediaServiceFastMetadata" minOccurs="0"/>
                <xsd:element ref="ns3:SharedWithUsers" minOccurs="0"/>
                <xsd:element ref="ns3:SharedWithDetail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d4506a8-2b01-4017-a84a-b8d82c94cd66" elementFormDefault="qualified">
    <xsd:import namespace="http://schemas.microsoft.com/office/2006/documentManagement/types"/>
    <xsd:import namespace="http://schemas.microsoft.com/office/infopath/2007/PartnerControls"/>
    <xsd:element name="Number" ma:index="2" ma:displayName="Asset Number" ma:description="Document Number" ma:indexed="true" ma:internalName="Number" ma:readOnly="false">
      <xsd:simpleType>
        <xsd:restriction base="dms:Text">
          <xsd:maxLength value="15"/>
        </xsd:restriction>
      </xsd:simpleType>
    </xsd:element>
    <xsd:element name="Share_x0020_Point_x0020_Form" ma:index="3" nillable="true" ma:displayName="Share Point Form" ma:format="Hyperlink" ma:internalName="Share_x0020_Point_x0020_Form" ma:readOnly="false">
      <xsd:complexType>
        <xsd:complexContent>
          <xsd:extension base="dms:URL">
            <xsd:sequence>
              <xsd:element name="Url" type="dms:ValidUrl" minOccurs="0" nillable="true"/>
              <xsd:element name="Description" type="xsd:string" nillable="true"/>
            </xsd:sequence>
          </xsd:extension>
        </xsd:complexContent>
      </xsd:complexType>
    </xsd:element>
    <xsd:element name="Revision" ma:index="4" nillable="true" ma:displayName="Revision" ma:description="The released revision number of the Document" ma:indexed="true" ma:internalName="Revision" ma:readOnly="false" ma:percentage="FALSE">
      <xsd:simpleType>
        <xsd:restriction base="dms:Number"/>
      </xsd:simpleType>
    </xsd:element>
    <xsd:element name="Information_x0020_Type" ma:index="5" ma:displayName="Asset Type" ma:default="Process" ma:format="Dropdown" ma:internalName="Information_x0020_Type" ma:readOnly="false">
      <xsd:simpleType>
        <xsd:restriction base="dms:Choice">
          <xsd:enumeration value="Policy"/>
          <xsd:enumeration value="Process"/>
          <xsd:enumeration value="Form"/>
          <xsd:enumeration value="Template"/>
          <xsd:enumeration value="Example"/>
          <xsd:enumeration value="Resource"/>
          <xsd:enumeration value="Checklist"/>
        </xsd:restriction>
      </xsd:simpleType>
    </xsd:element>
    <xsd:element name="Organization" ma:index="6" ma:displayName="Asset Owner Organization" ma:format="Dropdown" ma:internalName="Organization" ma:readOnly="false">
      <xsd:simpleType>
        <xsd:restriction base="dms:Choice">
          <xsd:enumeration value="Program Management"/>
          <xsd:enumeration value="Engineering"/>
          <xsd:enumeration value="Finance"/>
          <xsd:enumeration value="Procurement"/>
          <xsd:enumeration value="Quality"/>
          <xsd:enumeration value="Configuration Management"/>
          <xsd:enumeration value="Contracts"/>
          <xsd:enumeration value="Senior Management"/>
          <xsd:enumeration value="Human Resources"/>
          <xsd:enumeration value="EPG"/>
          <xsd:enumeration value="Test Range"/>
          <xsd:enumeration value="Business Development"/>
          <xsd:enumeration value="Facility Security Officer (FSO)"/>
        </xsd:restriction>
      </xsd:simpleType>
    </xsd:element>
    <xsd:element name="Old_x0020_Number" ma:index="7" nillable="true" ma:displayName="Old Number" ma:internalName="Old_x0020_Number" ma:readOnly="false">
      <xsd:simpleType>
        <xsd:restriction base="dms:Text">
          <xsd:maxLength value="15"/>
        </xsd:restriction>
      </xsd:simpleType>
    </xsd:element>
    <xsd:element name="Status" ma:index="8" ma:displayName="Status" ma:default="Active" ma:format="Dropdown" ma:indexed="true" ma:internalName="Status" ma:readOnly="false">
      <xsd:simpleType>
        <xsd:restriction base="dms:Choice">
          <xsd:enumeration value="Active"/>
          <xsd:enumeration value="Inactive (Deleted)"/>
        </xsd:restriction>
      </xsd:simpleType>
    </xsd:element>
    <xsd:element name="LinkFixer_Modified" ma:index="9" nillable="true" ma:displayName="LinkFixer_Modified" ma:format="DateTime" ma:internalName="LinkFixer_Modified" ma:readOnly="false">
      <xsd:simpleType>
        <xsd:restriction base="dms:DateTime"/>
      </xsd:simpleType>
    </xsd:element>
    <xsd:element name="LinkFixer_Modified_By" ma:index="10" nillable="true" ma:displayName="LinkFixer_Modified_By" ma:internalName="LinkFixer_Modified_By" ma:readOnly="false">
      <xsd:simpleType>
        <xsd:restriction base="dms:Text"/>
      </xsd:simpleType>
    </xsd:element>
    <xsd:element name="LinkFixer_Comment" ma:index="11" nillable="true" ma:displayName="LinkFixer_Comment" ma:internalName="LinkFixer_Comment" ma:readOnly="false">
      <xsd:simpleType>
        <xsd:restriction base="dms:Text"/>
      </xsd:simpleType>
    </xsd:element>
    <xsd:element name="Owner" ma:index="18" nillable="true" ma:displayName="Owner" ma:internalName="Owner" ma:readOnly="false">
      <xsd:simpleType>
        <xsd:restriction base="dms:Text"/>
      </xsd:simpleType>
    </xsd:element>
    <xsd:element name="SPSDescription" ma:index="19" nillable="true" ma:displayName="Description" ma:internalName="SPSDescription" ma:readOnly="false">
      <xsd:simpleType>
        <xsd:restriction base="dms:Note">
          <xsd:maxLength value="255"/>
        </xsd:restriction>
      </xsd:simpleType>
    </xsd:element>
    <xsd:element name="MediaServiceMetadata" ma:index="20" nillable="true" ma:displayName="MediaServiceMetadata" ma:hidden="true" ma:internalName="MediaServiceMetadata" ma:readOnly="true">
      <xsd:simpleType>
        <xsd:restriction base="dms:Note"/>
      </xsd:simpleType>
    </xsd:element>
    <xsd:element name="MediaServiceFastMetadata" ma:index="21" nillable="true" ma:displayName="MediaServiceFastMetadata" ma:hidden="true" ma:internalName="MediaServiceFastMetadata" ma:readOnly="true">
      <xsd:simpleType>
        <xsd:restriction base="dms:Note"/>
      </xsd:simpleType>
    </xsd:element>
    <xsd:element name="MediaServiceObjectDetectorVersions" ma:index="24" nillable="true" ma:displayName="MediaServiceObjectDetectorVersions" ma:description="" ma:hidden="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f95e394f-315f-41bf-9cf0-fd0e72c32d6f" elementFormDefault="qualified">
    <xsd:import namespace="http://schemas.microsoft.com/office/2006/documentManagement/types"/>
    <xsd:import namespace="http://schemas.microsoft.com/office/infopath/2007/PartnerControls"/>
    <xsd:element name="SharedWithUsers" ma:index="2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3"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5"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p:properties xmlns:p="http://schemas.microsoft.com/office/2006/metadata/properties" xmlns:xsi="http://www.w3.org/2001/XMLSchema-instance" xmlns:pc="http://schemas.microsoft.com/office/infopath/2007/PartnerControls">
  <documentManagement>
    <LinkFixer_Modified xmlns="ad4506a8-2b01-4017-a84a-b8d82c94cd66" xsi:nil="true"/>
    <LinkFixer_Modified_By xmlns="ad4506a8-2b01-4017-a84a-b8d82c94cd66" xsi:nil="true"/>
    <LinkFixer_Comment xmlns="ad4506a8-2b01-4017-a84a-b8d82c94cd66" xsi:nil="true"/>
    <Old_x0020_Number xmlns="ad4506a8-2b01-4017-a84a-b8d82c94cd66" xsi:nil="true"/>
    <Number xmlns="ad4506a8-2b01-4017-a84a-b8d82c94cd66">128</Number>
    <Organization xmlns="ad4506a8-2b01-4017-a84a-b8d82c94cd66">Quality</Organization>
    <Revision xmlns="ad4506a8-2b01-4017-a84a-b8d82c94cd66">18</Revision>
    <Information_x0020_Type xmlns="ad4506a8-2b01-4017-a84a-b8d82c94cd66">Checklist</Information_x0020_Type>
    <Share_x0020_Point_x0020_Form xmlns="ad4506a8-2b01-4017-a84a-b8d82c94cd66">
      <Url xsi:nil="true"/>
      <Description xsi:nil="true"/>
    </Share_x0020_Point_x0020_Form>
    <Status xmlns="ad4506a8-2b01-4017-a84a-b8d82c94cd66">Active</Status>
    <SPSDescription xmlns="ad4506a8-2b01-4017-a84a-b8d82c94cd66" xsi:nil="true"/>
    <Owner xmlns="ad4506a8-2b01-4017-a84a-b8d82c94cd66" xsi:nil="true"/>
  </documentManagement>
</p:properties>
</file>

<file path=customXml/itemProps1.xml><?xml version="1.0" encoding="utf-8"?>
<ds:datastoreItem xmlns:ds="http://schemas.openxmlformats.org/officeDocument/2006/customXml" ds:itemID="{C4476604-CBAB-4453-8AF7-CDE3D62204F0}">
  <ds:schemaRefs>
    <ds:schemaRef ds:uri="http://schemas.microsoft.com/sharepoint/v3/contenttype/forms"/>
  </ds:schemaRefs>
</ds:datastoreItem>
</file>

<file path=customXml/itemProps2.xml><?xml version="1.0" encoding="utf-8"?>
<ds:datastoreItem xmlns:ds="http://schemas.openxmlformats.org/officeDocument/2006/customXml" ds:itemID="{34E7CFAE-C4B2-4DC0-B585-3DDB3BE1CC50}">
  <ds:schemaRefs>
    <ds:schemaRef ds:uri="http://schemas.microsoft.com/DataMashup"/>
  </ds:schemaRefs>
</ds:datastoreItem>
</file>

<file path=customXml/itemProps3.xml><?xml version="1.0" encoding="utf-8"?>
<ds:datastoreItem xmlns:ds="http://schemas.openxmlformats.org/officeDocument/2006/customXml" ds:itemID="{BF05AAA3-454F-4D62-8F4B-1D2A5DDCA41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d4506a8-2b01-4017-a84a-b8d82c94cd66"/>
    <ds:schemaRef ds:uri="f95e394f-315f-41bf-9cf0-fd0e72c32d6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C90769C9-D658-4D1D-B437-E0E968404453}">
  <ds:schemaRefs>
    <ds:schemaRef ds:uri="http://www.w3.org/XML/1998/namespace"/>
    <ds:schemaRef ds:uri="http://purl.org/dc/terms/"/>
    <ds:schemaRef ds:uri="http://purl.org/dc/elements/1.1/"/>
    <ds:schemaRef ds:uri="http://purl.org/dc/dcmitype/"/>
    <ds:schemaRef ds:uri="http://schemas.microsoft.com/office/2006/documentManagement/types"/>
    <ds:schemaRef ds:uri="f95e394f-315f-41bf-9cf0-fd0e72c32d6f"/>
    <ds:schemaRef ds:uri="http://schemas.microsoft.com/office/2006/metadata/properties"/>
    <ds:schemaRef ds:uri="http://schemas.microsoft.com/office/infopath/2007/PartnerControls"/>
    <ds:schemaRef ds:uri="http://schemas.openxmlformats.org/package/2006/metadata/core-properties"/>
    <ds:schemaRef ds:uri="ad4506a8-2b01-4017-a84a-b8d82c94cd66"/>
  </ds:schemaRefs>
</ds:datastoreItem>
</file>

<file path=docMetadata/LabelInfo.xml><?xml version="1.0" encoding="utf-8"?>
<clbl:labelList xmlns:clbl="http://schemas.microsoft.com/office/2020/mipLabelMetadata">
  <clbl:label id="{7ae945ab-1c53-4135-8b2c-8d89e86c433c}" enabled="0" method="" siteId="{7ae945ab-1c53-4135-8b2c-8d89e86c433c}"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10</vt:i4>
      </vt:variant>
    </vt:vector>
  </HeadingPairs>
  <TitlesOfParts>
    <vt:vector size="38" baseType="lpstr">
      <vt:lpstr>1.0 Instructions</vt:lpstr>
      <vt:lpstr>2.0 Revision History</vt:lpstr>
      <vt:lpstr>2.5 PO Quality Requirements</vt:lpstr>
      <vt:lpstr>3.0 PAL 128</vt:lpstr>
      <vt:lpstr>3.1 PAL 128 Page-2 Checklist</vt:lpstr>
      <vt:lpstr>4.0 FAI Checklist</vt:lpstr>
      <vt:lpstr>SQARs List</vt:lpstr>
      <vt:lpstr>5.0 CoC</vt:lpstr>
      <vt:lpstr>6.0 Shipper</vt:lpstr>
      <vt:lpstr>7.0 Documentation Control List</vt:lpstr>
      <vt:lpstr>8.0 Traceability Summary</vt:lpstr>
      <vt:lpstr>9.0 AQL Table</vt:lpstr>
      <vt:lpstr>10.0 Inspection Rpt - Row Data</vt:lpstr>
      <vt:lpstr>11.0 Inspection Rpt-Column Data</vt:lpstr>
      <vt:lpstr>11.0 Page-2</vt:lpstr>
      <vt:lpstr>12.0 ADC</vt:lpstr>
      <vt:lpstr>13.0 As-Built Log</vt:lpstr>
      <vt:lpstr>14.0 AS9102 Guidelines</vt:lpstr>
      <vt:lpstr>15.0 AS9102 Form 1</vt:lpstr>
      <vt:lpstr>16.0 AS9102 Form 2</vt:lpstr>
      <vt:lpstr>17.0 AS9102 Form 3</vt:lpstr>
      <vt:lpstr>18.0 Process Flow</vt:lpstr>
      <vt:lpstr>19.0 Control Plan EXAMPLE</vt:lpstr>
      <vt:lpstr>20.0 Control Plan</vt:lpstr>
      <vt:lpstr>20.1 CP Revision History</vt:lpstr>
      <vt:lpstr>21.0 PFMEA</vt:lpstr>
      <vt:lpstr>22.0 PFMEA Ratings</vt:lpstr>
      <vt:lpstr>23.0 CoC to Customer</vt:lpstr>
      <vt:lpstr>No</vt:lpstr>
      <vt:lpstr>'3.0 PAL 128'!Print_Area</vt:lpstr>
      <vt:lpstr>'10.0 Inspection Rpt - Row Data'!Print_Titles</vt:lpstr>
      <vt:lpstr>'11.0 Inspection Rpt-Column Data'!Print_Titles</vt:lpstr>
      <vt:lpstr>'11.0 Page-2'!Print_Titles</vt:lpstr>
      <vt:lpstr>'13.0 As-Built Log'!Print_Titles</vt:lpstr>
      <vt:lpstr>'17.0 AS9102 Form 3'!Print_Titles</vt:lpstr>
      <vt:lpstr>'22.0 PFMEA Ratings'!Print_Titles</vt:lpstr>
      <vt:lpstr>'4.0 FAI Checklist'!Print_Titles</vt:lpstr>
      <vt:lpstr>'8.0 Traceability Summary'!Print_Titles</vt:lpstr>
    </vt:vector>
  </TitlesOfParts>
  <Company>General Dynamics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Data_Source Inspection Request_Approval Workbook</dc:title>
  <dc:creator>Hope, Chastity (Niceville)</dc:creator>
  <cp:lastModifiedBy>Hope, Chastity (Niceville)</cp:lastModifiedBy>
  <cp:lastPrinted>2025-09-24T13:05:44Z</cp:lastPrinted>
  <dcterms:created xsi:type="dcterms:W3CDTF">2017-09-27T14:58:57Z</dcterms:created>
  <dcterms:modified xsi:type="dcterms:W3CDTF">2025-09-24T13:06:15Z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0x0101006904B35132E1E848B86E367AA6822E7B</vt:lpwstr>
  </property>
</Properties>
</file>